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https://people.ey.com/personal/sarah_corti_it_ey_com/Documents/Documents/01_MIUR - ALI MSNA/02_ALI 2/AVVISI/AVVISO MODULI/01-08-22/"/>
    </mc:Choice>
  </mc:AlternateContent>
  <xr:revisionPtr revIDLastSave="86" documentId="13_ncr:1_{1478F057-013A-47DC-891E-B21DB99590CE}" xr6:coauthVersionLast="47" xr6:coauthVersionMax="47" xr10:uidLastSave="{115B824E-02A3-4E58-B1E3-A977DDCEBEEB}"/>
  <workbookProtection workbookAlgorithmName="SHA-512" workbookHashValue="/ehr5ePShyk6Ax9xtOYxFNeHsbSbr2XKJcA3MHqYkJkL/7+ZAGg0OvSGX86RKkBmtTn7y2HSj5/KWWmvk42bMg==" workbookSaltValue="ywAdwwlb+uH8EM6cndUW/A==" workbookSpinCount="100000" lockStructure="1"/>
  <bookViews>
    <workbookView xWindow="-108" yWindow="-108" windowWidth="23256" windowHeight="12576" activeTab="1" xr2:uid="{7E3A6972-FA37-49CF-8467-B3761EBDE9F2}"/>
  </bookViews>
  <sheets>
    <sheet name="ISTRUZIONI" sheetId="6" r:id="rId1"/>
    <sheet name="BUDGET" sheetId="3" r:id="rId2"/>
    <sheet name="Datalist" sheetId="4" state="hidden" r:id="rId3"/>
  </sheets>
  <definedNames>
    <definedName name="_xlnm._FilterDatabase" localSheetId="1" hidden="1">BUDGET!$A$14:$B$14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3" l="1"/>
  <c r="C4" i="3"/>
  <c r="C11" i="3"/>
  <c r="C9" i="3"/>
  <c r="D18" i="3"/>
  <c r="H15" i="3"/>
  <c r="H16" i="3"/>
  <c r="C10" i="3" s="1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D15" i="3"/>
  <c r="D16" i="3"/>
  <c r="D17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5" i="3" l="1"/>
  <c r="C2" i="3"/>
  <c r="J2" i="4"/>
  <c r="J3" i="4"/>
  <c r="J4" i="4"/>
  <c r="J6" i="4"/>
  <c r="J7" i="4"/>
  <c r="J8" i="4"/>
  <c r="J9" i="4"/>
  <c r="J10" i="4"/>
  <c r="J11" i="4"/>
</calcChain>
</file>

<file path=xl/sharedStrings.xml><?xml version="1.0" encoding="utf-8"?>
<sst xmlns="http://schemas.openxmlformats.org/spreadsheetml/2006/main" count="115" uniqueCount="45">
  <si>
    <t>Voce di spesa</t>
  </si>
  <si>
    <t>Attività</t>
  </si>
  <si>
    <t>List</t>
  </si>
  <si>
    <t>Informazioni aggiuntive</t>
  </si>
  <si>
    <t>Numero di unità</t>
  </si>
  <si>
    <t>Costo totale attività</t>
  </si>
  <si>
    <t>TOTALE COSTI</t>
  </si>
  <si>
    <t>Ordine di compilazione</t>
  </si>
  <si>
    <t>Modalità di compilazione</t>
  </si>
  <si>
    <t>Costo max. pro-capite</t>
  </si>
  <si>
    <t>Costo unità</t>
  </si>
  <si>
    <r>
      <t>AVVERTENZE: a</t>
    </r>
    <r>
      <rPr>
        <sz val="12"/>
        <color theme="1"/>
        <rFont val="Arial"/>
        <family val="2"/>
      </rPr>
      <t xml:space="preserve">l fine di agevolare la compilazione, la tabella riportata nel foglio denominato 'BUDGET' contiene delle formule automatiche. Per tale ragione si chiede di </t>
    </r>
    <r>
      <rPr>
        <b/>
        <u/>
        <sz val="12"/>
        <color theme="1"/>
        <rFont val="Arial"/>
        <family val="2"/>
      </rPr>
      <t>NON procedere alla compilazione manuale dei campi 'Attività', 'Voce di spesa', 'Costo unità', 'Costo totale attività', e 'Totale costi'</t>
    </r>
  </si>
  <si>
    <t xml:space="preserve">Campo della tabella </t>
  </si>
  <si>
    <t xml:space="preserve">Note </t>
  </si>
  <si>
    <t>Compilazione
manuale</t>
  </si>
  <si>
    <t>Totale costi</t>
  </si>
  <si>
    <t>Selezionare una delle voci dal menu a tendina</t>
  </si>
  <si>
    <t>Il campo si autocompilerà restituendo la somma delle voci di cost totale di ciascuna delle attività indicate.</t>
  </si>
  <si>
    <t>X</t>
  </si>
  <si>
    <t>ü</t>
  </si>
  <si>
    <t>_</t>
  </si>
  <si>
    <t>Costi indiretti</t>
  </si>
  <si>
    <t>Costi diretti</t>
  </si>
  <si>
    <t>Check costi indiretti (MAX 7%)</t>
  </si>
  <si>
    <t>Costi indiretti (max 7% del totale dei costi diretti)</t>
  </si>
  <si>
    <t>Costo max. attività</t>
  </si>
  <si>
    <t>Spese previste</t>
  </si>
  <si>
    <t>Tot spese previste</t>
  </si>
  <si>
    <t>I dettagli della spesa andranno inseriti nel campo "Informazioni aggiuntive"</t>
  </si>
  <si>
    <t>Quando il campo 'Attività' non è compilato, nel campo 'Voce di spesa' corrispondente comparirà il valore "_".</t>
  </si>
  <si>
    <t>Unità di misura</t>
  </si>
  <si>
    <t>Il campo si autocompilerà in base all'attività selezionata</t>
  </si>
  <si>
    <t>Inserire manualmente in numero di unità</t>
  </si>
  <si>
    <t>Ref.</t>
  </si>
  <si>
    <t>Creazione di una rete di istituzioni scolastiche (art. 3 lett. a) e b)) e organizzazione di incontri (art. 3 lett. c))</t>
  </si>
  <si>
    <t>Realizzazione di 5 moduli informativi/educativi (art. 3 lett. d)) e organizzazione di incontri di divulgazione dei moduli (art. 3 lett. f)).</t>
  </si>
  <si>
    <t>Costi di management e coordinamento per la creazione di una rete di istituzioni scolastiche attivamente coinvolta nella realizzazione delle attività progettuali (art. 3 lett. a) e b)) organizzazione di incontri (anche online) con i rappresentanti delle scuole ed i referenti scolastici per l’intercultura delle scuole partecipanti al progetto al fine di creare il network (art. 3 lett. c))</t>
  </si>
  <si>
    <r>
      <t xml:space="preserve">Creazione di una rete di istituzioni scolastiche (art. 3 lett. a) e b)) e organizzazione di incontri al fine di creare il </t>
    </r>
    <r>
      <rPr>
        <i/>
        <sz val="11"/>
        <rFont val="Arial"/>
        <family val="2"/>
      </rPr>
      <t>network</t>
    </r>
    <r>
      <rPr>
        <sz val="11"/>
        <rFont val="Arial"/>
        <family val="2"/>
      </rPr>
      <t xml:space="preserve"> (art. 3 lett. c))</t>
    </r>
  </si>
  <si>
    <t>Costi per la realizzazione di 5 moduli informativi/educativi per insegnanti, studenti e famiglie con l’obiettivo di promuovere il ruolo della scuola nel processo di integrazione dei MSNA (art. 3 lett. d)) e organizzazione di incontri (anche online) di divulgazione dei moduli (art. 3 lett. e))</t>
  </si>
  <si>
    <t>Realizzazione di 5 moduli informativi/educativi (art. 3 lett. d)) e organizzazione di incontri di divulgazione dei moduli (art. 3 lett. e)).</t>
  </si>
  <si>
    <t>Inserire manualmente il costo per unità</t>
  </si>
  <si>
    <t>Il campo si autocompilerà restituendo il prodotto del costo per unità per il numero di unità indicate</t>
  </si>
  <si>
    <t>Trattasi di campo libero. Si prega di fornire i dettagli della spesa inserita.
In caso di costi del personale, si prega di specificare in questo campo se la risorsa è stata inserita anche in altri reff.</t>
  </si>
  <si>
    <t>Inserire manualmente la spesa prevista (es. Costo del Personale - Nome Cognome risorsa; Materiale di Consumo; Fornitura; Affidamento di servizi: ecc.)</t>
  </si>
  <si>
    <t>Inserire manualmente l'unità di misura (es. ore; pezzi; forniture; affidamento; ecc.)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</si>
</sst>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10]_-;\-* #,##0.00\ [$€-410]_-;_-* &quot;-&quot;??\ [$€-410]_-;_-@_-"/>
  </numFmts>
  <fonts count="29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Wingdings"/>
      <charset val="2"/>
    </font>
    <font>
      <sz val="10"/>
      <color theme="1"/>
      <name val="Arial"/>
      <family val="2"/>
      <charset val="2"/>
    </font>
    <font>
      <b/>
      <sz val="16"/>
      <color theme="0"/>
      <name val="Arial"/>
      <family val="2"/>
    </font>
    <font>
      <sz val="16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8"/>
      <color theme="0"/>
      <name val="Arial"/>
      <family val="2"/>
    </font>
    <font>
      <b/>
      <sz val="18"/>
      <name val="Arial"/>
      <family val="2"/>
    </font>
    <font>
      <sz val="18"/>
      <color theme="1"/>
      <name val="Arial"/>
      <family val="2"/>
    </font>
    <font>
      <b/>
      <sz val="18"/>
      <color theme="1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  <font>
      <i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theme="4" tint="0.39997558519241921"/>
      </bottom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98">
    <xf numFmtId="0" fontId="0" fillId="0" borderId="0" xfId="0"/>
    <xf numFmtId="4" fontId="1" fillId="0" borderId="2" xfId="0" applyNumberFormat="1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0" borderId="2" xfId="0" applyFont="1" applyBorder="1" applyAlignment="1" applyProtection="1">
      <alignment horizontal="left" vertical="center" wrapText="1"/>
      <protection locked="0"/>
    </xf>
    <xf numFmtId="164" fontId="2" fillId="2" borderId="2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0" xfId="0" applyFont="1"/>
    <xf numFmtId="0" fontId="7" fillId="0" borderId="0" xfId="0" applyFont="1" applyFill="1" applyAlignment="1">
      <alignment vertical="center"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center" vertical="center"/>
    </xf>
    <xf numFmtId="0" fontId="18" fillId="6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" fillId="6" borderId="0" xfId="0" applyFont="1" applyFill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164" fontId="3" fillId="6" borderId="0" xfId="0" applyNumberFormat="1" applyFont="1" applyFill="1" applyAlignment="1" applyProtection="1">
      <alignment horizontal="center" vertical="center"/>
    </xf>
    <xf numFmtId="164" fontId="17" fillId="5" borderId="1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6" borderId="0" xfId="0" applyFont="1" applyFill="1" applyAlignment="1" applyProtection="1">
      <alignment horizontal="left" vertical="center" wrapText="1"/>
      <protection locked="0"/>
    </xf>
    <xf numFmtId="0" fontId="17" fillId="5" borderId="4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vertical="center" wrapText="1"/>
    </xf>
    <xf numFmtId="0" fontId="9" fillId="0" borderId="0" xfId="0" applyFont="1" applyProtection="1"/>
    <xf numFmtId="0" fontId="9" fillId="0" borderId="0" xfId="0" applyFont="1" applyAlignment="1" applyProtection="1">
      <alignment wrapText="1"/>
    </xf>
    <xf numFmtId="0" fontId="13" fillId="7" borderId="2" xfId="0" applyFont="1" applyFill="1" applyBorder="1" applyAlignment="1" applyProtection="1">
      <alignment horizontal="center" vertical="center"/>
    </xf>
    <xf numFmtId="0" fontId="13" fillId="7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left" vertical="center" wrapText="1"/>
    </xf>
    <xf numFmtId="0" fontId="9" fillId="8" borderId="2" xfId="0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</xf>
    <xf numFmtId="0" fontId="15" fillId="9" borderId="2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left" vertical="center" wrapText="1"/>
    </xf>
    <xf numFmtId="165" fontId="3" fillId="3" borderId="0" xfId="0" applyNumberFormat="1" applyFont="1" applyFill="1" applyBorder="1" applyAlignment="1" applyProtection="1">
      <alignment horizontal="right" vertical="center"/>
    </xf>
    <xf numFmtId="0" fontId="11" fillId="0" borderId="0" xfId="0" applyFont="1" applyBorder="1" applyAlignment="1" applyProtection="1">
      <alignment horizontal="left" vertical="center" wrapText="1"/>
    </xf>
    <xf numFmtId="164" fontId="3" fillId="6" borderId="0" xfId="0" applyNumberFormat="1" applyFont="1" applyFill="1" applyAlignment="1" applyProtection="1">
      <alignment horizontal="center" vertical="center"/>
      <protection locked="0"/>
    </xf>
    <xf numFmtId="164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Alignment="1" applyProtection="1">
      <alignment horizontal="center" vertical="center"/>
      <protection locked="0"/>
    </xf>
    <xf numFmtId="44" fontId="6" fillId="0" borderId="2" xfId="1" applyNumberFormat="1" applyFont="1" applyBorder="1" applyAlignment="1" applyProtection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</xf>
    <xf numFmtId="0" fontId="10" fillId="4" borderId="0" xfId="0" applyFont="1" applyFill="1" applyAlignment="1" applyProtection="1">
      <alignment vertical="center"/>
    </xf>
    <xf numFmtId="165" fontId="10" fillId="4" borderId="0" xfId="0" applyNumberFormat="1" applyFont="1" applyFill="1" applyBorder="1" applyAlignment="1" applyProtection="1">
      <alignment vertical="center"/>
    </xf>
    <xf numFmtId="0" fontId="10" fillId="4" borderId="0" xfId="0" applyFont="1" applyFill="1" applyBorder="1" applyAlignment="1" applyProtection="1">
      <alignment vertical="center"/>
    </xf>
    <xf numFmtId="0" fontId="3" fillId="0" borderId="0" xfId="0" applyFont="1" applyAlignment="1">
      <alignment vertical="center"/>
    </xf>
    <xf numFmtId="165" fontId="11" fillId="0" borderId="0" xfId="0" applyNumberFormat="1" applyFont="1" applyFill="1" applyBorder="1" applyAlignment="1" applyProtection="1">
      <alignment vertical="center"/>
    </xf>
    <xf numFmtId="165" fontId="11" fillId="0" borderId="0" xfId="0" applyNumberFormat="1" applyFont="1" applyAlignment="1" applyProtection="1">
      <alignment vertical="center"/>
    </xf>
    <xf numFmtId="165" fontId="3" fillId="3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3" fillId="0" borderId="0" xfId="0" applyNumberFormat="1" applyFont="1" applyAlignment="1">
      <alignment vertical="center"/>
    </xf>
    <xf numFmtId="0" fontId="9" fillId="6" borderId="2" xfId="0" applyFont="1" applyFill="1" applyBorder="1" applyAlignment="1" applyProtection="1">
      <alignment horizontal="center" vertical="center"/>
    </xf>
    <xf numFmtId="164" fontId="23" fillId="2" borderId="6" xfId="0" applyNumberFormat="1" applyFont="1" applyFill="1" applyBorder="1" applyAlignment="1" applyProtection="1">
      <alignment horizontal="center" vertical="center"/>
    </xf>
    <xf numFmtId="164" fontId="24" fillId="6" borderId="0" xfId="0" applyNumberFormat="1" applyFont="1" applyFill="1" applyAlignment="1" applyProtection="1">
      <alignment horizontal="center" vertical="center"/>
    </xf>
    <xf numFmtId="164" fontId="23" fillId="2" borderId="2" xfId="0" applyNumberFormat="1" applyFont="1" applyFill="1" applyBorder="1" applyAlignment="1" applyProtection="1">
      <alignment horizontal="center" vertical="center"/>
    </xf>
    <xf numFmtId="165" fontId="27" fillId="0" borderId="2" xfId="0" applyNumberFormat="1" applyFont="1" applyFill="1" applyBorder="1" applyAlignment="1" applyProtection="1">
      <alignment horizontal="center" vertical="center"/>
    </xf>
    <xf numFmtId="165" fontId="27" fillId="0" borderId="2" xfId="0" applyNumberFormat="1" applyFont="1" applyBorder="1" applyAlignment="1" applyProtection="1">
      <alignment horizontal="center" vertical="center"/>
    </xf>
    <xf numFmtId="0" fontId="9" fillId="6" borderId="2" xfId="0" applyFont="1" applyFill="1" applyBorder="1" applyAlignment="1" applyProtection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13" fillId="6" borderId="2" xfId="0" applyFont="1" applyFill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1" fontId="23" fillId="2" borderId="2" xfId="0" applyNumberFormat="1" applyFont="1" applyFill="1" applyBorder="1" applyAlignment="1" applyProtection="1">
      <alignment horizontal="center" vertical="center"/>
    </xf>
    <xf numFmtId="0" fontId="7" fillId="7" borderId="0" xfId="0" applyFont="1" applyFill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/>
    </xf>
    <xf numFmtId="0" fontId="22" fillId="5" borderId="0" xfId="0" applyFont="1" applyFill="1" applyBorder="1" applyAlignment="1" applyProtection="1">
      <alignment horizontal="center" wrapText="1"/>
    </xf>
    <xf numFmtId="0" fontId="25" fillId="6" borderId="0" xfId="0" applyFont="1" applyFill="1" applyAlignment="1" applyProtection="1">
      <alignment horizontal="center"/>
    </xf>
    <xf numFmtId="0" fontId="22" fillId="10" borderId="2" xfId="0" applyFont="1" applyFill="1" applyBorder="1" applyAlignment="1" applyProtection="1">
      <alignment horizontal="center" wrapText="1"/>
    </xf>
    <xf numFmtId="0" fontId="26" fillId="6" borderId="0" xfId="0" applyFont="1" applyFill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center" wrapText="1"/>
    </xf>
    <xf numFmtId="0" fontId="5" fillId="10" borderId="2" xfId="0" applyFont="1" applyFill="1" applyBorder="1" applyAlignment="1" applyProtection="1">
      <alignment horizontal="center" wrapText="1"/>
    </xf>
    <xf numFmtId="0" fontId="5" fillId="10" borderId="2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165" fontId="27" fillId="0" borderId="0" xfId="0" applyNumberFormat="1" applyFont="1" applyBorder="1" applyAlignment="1" applyProtection="1">
      <alignment horizontal="center" vertical="center"/>
      <protection locked="0"/>
    </xf>
    <xf numFmtId="0" fontId="3" fillId="6" borderId="0" xfId="0" applyFont="1" applyFill="1" applyAlignment="1" applyProtection="1">
      <alignment horizontal="center" vertical="center"/>
      <protection locked="0"/>
    </xf>
    <xf numFmtId="0" fontId="17" fillId="5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17" fillId="5" borderId="7" xfId="0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</cellXfs>
  <cellStyles count="2">
    <cellStyle name="Currency" xfId="1" builtinId="4"/>
    <cellStyle name="Normal" xfId="0" builtinId="0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#,##0.00\ &quot;€&quot;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indexed="4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5" formatCode="_-* #,##0.00\ [$€-410]_-;\-* #,##0.00\ [$€-410]_-;_-* &quot;-&quot;??\ [$€-410]_-;_-@_-"/>
      <fill>
        <patternFill patternType="solid">
          <fgColor theme="4" tint="0.79998168889431442"/>
          <bgColor theme="4" tint="0.79998168889431442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vertical="center" textRotation="0" indent="0" justifyLastLine="0" shrinkToFit="0" readingOrder="0"/>
    </dxf>
    <dxf>
      <border outline="0"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theme="4"/>
          <bgColor theme="4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1" indent="0" justifyLastLine="0" shrinkToFit="0" readingOrder="0"/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theme="4"/>
          <bgColor theme="4"/>
        </patternFill>
      </fill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medium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0"/>
        <name val="Arial"/>
        <family val="2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u val="none"/>
        <color rgb="FF9C0006"/>
      </font>
      <fill>
        <patternFill>
          <bgColor rgb="FFFFC7CE"/>
        </patternFill>
      </fill>
    </dxf>
    <dxf>
      <font>
        <b val="0"/>
        <i val="0"/>
      </font>
      <numFmt numFmtId="14" formatCode="0.00%"/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0B9C24C-BD8A-4E24-8A8E-D69DD7EFB403}" name="Table6" displayName="Table6" ref="C14:I59" totalsRowShown="0" headerRowDxfId="22" dataDxfId="21" tableBorderDxfId="20">
  <autoFilter ref="C14:I59" xr:uid="{6EA8B01C-1076-4A91-B674-2C79CE7DB1AF}"/>
  <tableColumns count="7">
    <tableColumn id="1" xr3:uid="{C93D9299-09DD-4AA0-B315-A4FE5A21913F}" name="Attività" dataDxfId="19"/>
    <tableColumn id="2" xr3:uid="{A6333052-8D3E-4435-9FCE-7DEB5DDE350A}" name="Voce di spesa" dataDxfId="4">
      <calculatedColumnFormula>+VLOOKUP(Table6[[#This Row],[Attività]],Datalist!A:D,4,0)</calculatedColumnFormula>
    </tableColumn>
    <tableColumn id="11" xr3:uid="{060F8ADA-8976-4115-9C08-02E2F780B4C2}" name="Unità di misura" dataDxfId="3"/>
    <tableColumn id="8" xr3:uid="{4706DF2B-89F4-4FE2-B0D4-207A62DAEC3D}" name="Costo unità" dataDxfId="2"/>
    <tableColumn id="4" xr3:uid="{55BCD7F5-A00D-46B5-BFFC-6C970C5A97C4}" name="Numero di unità" dataDxfId="1"/>
    <tableColumn id="5" xr3:uid="{1A229A1C-615C-4CC5-B9A3-1D3E15D6556E}" name="Costo totale attività" dataDxfId="5">
      <calculatedColumnFormula>+F15*G15</calculatedColumnFormula>
    </tableColumn>
    <tableColumn id="6" xr3:uid="{A826FB71-BBA5-4B68-88B1-3C600C7467CB}" name="Informazioni aggiuntive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438-61EF-49BC-B825-ECFBC56665B5}" name="Attività" displayName="Attività" ref="A1:A11" totalsRowShown="0" headerRowDxfId="18" dataDxfId="17" tableBorderDxfId="16">
  <autoFilter ref="A1:A11" xr:uid="{AF3A8BE2-C7E8-4F8A-BB11-B5790638D8D9}"/>
  <tableColumns count="1">
    <tableColumn id="1" xr3:uid="{B3F0F3E8-EE54-47C4-8C54-14B05488009E}" name="Attività" dataDxfId="1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ED38234-862B-46E8-B9A9-E11AE38E0BBA}" name="vocespesa" displayName="vocespesa" ref="D1:D11" totalsRowShown="0" headerRowDxfId="14" dataDxfId="13" tableBorderDxfId="12">
  <autoFilter ref="D1:D11" xr:uid="{421318B5-EACC-4E50-AE5E-64952ACAD39B}"/>
  <tableColumns count="1">
    <tableColumn id="1" xr3:uid="{E893EE8F-F1ED-49AC-AFF4-887E3007FBB8}" name="Voce di spesa" dataDxfId="1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A56D37B-AE66-44C1-A5A2-EE3884E4C679}" name="costomax" displayName="costomax" ref="B1:C11" totalsRowShown="0" headerRowDxfId="10" dataDxfId="9" tableBorderDxfId="8">
  <autoFilter ref="B1:C11" xr:uid="{7E4F5A65-0BB4-4EE5-9050-D03A29BA6234}"/>
  <tableColumns count="2">
    <tableColumn id="2" xr3:uid="{0510B399-FC3C-42F9-82D5-5E11DA7F62D9}" name="List" dataDxfId="7"/>
    <tableColumn id="1" xr3:uid="{A05F6064-59C9-4B5A-9D99-E1B79DDEB747}" name="Costo max. pro-capite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311C2-8D84-4C74-9ADA-24B63BE090C6}">
  <sheetPr codeName="Foglio1"/>
  <dimension ref="A1:V30"/>
  <sheetViews>
    <sheetView topLeftCell="A11" zoomScale="70" zoomScaleNormal="70" workbookViewId="0">
      <selection activeCell="J12" sqref="J12"/>
    </sheetView>
  </sheetViews>
  <sheetFormatPr defaultRowHeight="14.4"/>
  <cols>
    <col min="2" max="3" width="22.77734375" customWidth="1"/>
    <col min="4" max="4" width="70.21875" customWidth="1"/>
    <col min="5" max="5" width="34.6640625" style="19" customWidth="1"/>
    <col min="6" max="6" width="15.6640625" customWidth="1"/>
  </cols>
  <sheetData>
    <row r="1" spans="1:22" ht="15.6">
      <c r="A1" s="9"/>
      <c r="B1" s="9"/>
      <c r="C1" s="9"/>
      <c r="D1" s="9"/>
      <c r="E1" s="17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2" ht="15.6" customHeight="1">
      <c r="A2" s="9"/>
      <c r="B2" s="81" t="s">
        <v>11</v>
      </c>
      <c r="C2" s="81"/>
      <c r="D2" s="81"/>
      <c r="E2" s="33"/>
      <c r="F2" s="33"/>
      <c r="G2" s="16"/>
      <c r="H2" s="16"/>
      <c r="I2" s="16"/>
      <c r="J2" s="16"/>
      <c r="K2" s="16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2" ht="15.6">
      <c r="A3" s="9"/>
      <c r="B3" s="81"/>
      <c r="C3" s="81"/>
      <c r="D3" s="81"/>
      <c r="E3" s="33"/>
      <c r="F3" s="33"/>
      <c r="G3" s="16"/>
      <c r="H3" s="16"/>
      <c r="I3" s="16"/>
      <c r="J3" s="16"/>
      <c r="K3" s="16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ht="15.6">
      <c r="A4" s="9"/>
      <c r="B4" s="81"/>
      <c r="C4" s="81"/>
      <c r="D4" s="81"/>
      <c r="E4" s="33"/>
      <c r="F4" s="33"/>
      <c r="G4" s="16"/>
      <c r="H4" s="16"/>
      <c r="I4" s="16"/>
      <c r="J4" s="16"/>
      <c r="K4" s="16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2" ht="15.6">
      <c r="A5" s="9"/>
      <c r="B5" s="81"/>
      <c r="C5" s="81"/>
      <c r="D5" s="81"/>
      <c r="E5" s="33"/>
      <c r="F5" s="33"/>
      <c r="G5" s="16"/>
      <c r="H5" s="16"/>
      <c r="I5" s="16"/>
      <c r="J5" s="16"/>
      <c r="K5" s="16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spans="1:22" ht="15.6">
      <c r="A6" s="9"/>
      <c r="B6" s="33"/>
      <c r="C6" s="33"/>
      <c r="D6" s="33"/>
      <c r="E6" s="33"/>
      <c r="F6" s="33"/>
      <c r="G6" s="16"/>
      <c r="H6" s="16"/>
      <c r="I6" s="16"/>
      <c r="J6" s="16"/>
      <c r="K6" s="16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ht="15.6">
      <c r="A7" s="15"/>
      <c r="B7" s="34"/>
      <c r="C7" s="34"/>
      <c r="D7" s="34"/>
      <c r="E7" s="35"/>
      <c r="F7" s="34"/>
      <c r="G7" s="15"/>
      <c r="H7" s="15"/>
      <c r="I7" s="15"/>
      <c r="J7" s="15"/>
      <c r="K7" s="15"/>
      <c r="L7" s="15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s="14" customFormat="1" ht="62.4" customHeight="1">
      <c r="A8" s="13"/>
      <c r="B8" s="36" t="s">
        <v>7</v>
      </c>
      <c r="C8" s="36" t="s">
        <v>12</v>
      </c>
      <c r="D8" s="36" t="s">
        <v>8</v>
      </c>
      <c r="E8" s="37" t="s">
        <v>13</v>
      </c>
      <c r="F8" s="37" t="s">
        <v>14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spans="1:22" s="14" customFormat="1" ht="62.4" customHeight="1">
      <c r="A9" s="13"/>
      <c r="B9" s="68">
        <v>1</v>
      </c>
      <c r="C9" s="68" t="s">
        <v>26</v>
      </c>
      <c r="D9" s="77" t="s">
        <v>43</v>
      </c>
      <c r="E9" s="74" t="s">
        <v>28</v>
      </c>
      <c r="F9" s="42" t="s">
        <v>19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s="12" customFormat="1" ht="62.4" customHeight="1">
      <c r="A10" s="10"/>
      <c r="B10" s="38">
        <v>2</v>
      </c>
      <c r="C10" s="38" t="s">
        <v>1</v>
      </c>
      <c r="D10" s="38" t="s">
        <v>16</v>
      </c>
      <c r="E10" s="39"/>
      <c r="F10" s="40" t="s">
        <v>18</v>
      </c>
      <c r="G10" s="2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12" customFormat="1" ht="62.4" customHeight="1">
      <c r="A11" s="10"/>
      <c r="B11" s="38">
        <v>3</v>
      </c>
      <c r="C11" s="38" t="s">
        <v>0</v>
      </c>
      <c r="D11" s="41" t="s">
        <v>31</v>
      </c>
      <c r="E11" s="39" t="s">
        <v>29</v>
      </c>
      <c r="F11" s="40" t="s">
        <v>18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12" customFormat="1" ht="62.4" customHeight="1">
      <c r="A12" s="10"/>
      <c r="B12" s="68">
        <v>4</v>
      </c>
      <c r="C12" s="38" t="s">
        <v>30</v>
      </c>
      <c r="D12" s="78" t="s">
        <v>44</v>
      </c>
      <c r="E12" s="39"/>
      <c r="F12" s="42" t="s">
        <v>19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pans="1:22" s="12" customFormat="1" ht="62.4" customHeight="1">
      <c r="A13" s="10"/>
      <c r="B13" s="38">
        <v>5</v>
      </c>
      <c r="C13" s="38" t="s">
        <v>10</v>
      </c>
      <c r="D13" s="41" t="s">
        <v>40</v>
      </c>
      <c r="E13" s="39"/>
      <c r="F13" s="42" t="s">
        <v>19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pans="1:22" s="12" customFormat="1" ht="62.4" customHeight="1">
      <c r="A14" s="10"/>
      <c r="B14" s="38">
        <v>6</v>
      </c>
      <c r="C14" s="38" t="s">
        <v>4</v>
      </c>
      <c r="D14" s="41" t="s">
        <v>32</v>
      </c>
      <c r="E14" s="39"/>
      <c r="F14" s="42" t="s">
        <v>19</v>
      </c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s="12" customFormat="1" ht="62.4" customHeight="1">
      <c r="A15" s="10"/>
      <c r="B15" s="68">
        <v>7</v>
      </c>
      <c r="C15" s="38" t="s">
        <v>5</v>
      </c>
      <c r="D15" s="41" t="s">
        <v>41</v>
      </c>
      <c r="E15" s="39"/>
      <c r="F15" s="40" t="s">
        <v>18</v>
      </c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</row>
    <row r="16" spans="1:22" s="12" customFormat="1" ht="62.4" customHeight="1">
      <c r="A16" s="10"/>
      <c r="B16" s="38">
        <v>8</v>
      </c>
      <c r="C16" s="38" t="s">
        <v>3</v>
      </c>
      <c r="D16" s="79" t="s">
        <v>42</v>
      </c>
      <c r="E16" s="39"/>
      <c r="F16" s="42" t="s">
        <v>19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s="12" customFormat="1" ht="62.4" customHeight="1">
      <c r="A17" s="10"/>
      <c r="B17" s="38">
        <v>9</v>
      </c>
      <c r="C17" s="38" t="s">
        <v>15</v>
      </c>
      <c r="D17" s="41" t="s">
        <v>17</v>
      </c>
      <c r="E17" s="39"/>
      <c r="F17" s="40" t="s">
        <v>18</v>
      </c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</row>
    <row r="18" spans="1:22" s="12" customFormat="1" ht="13.8">
      <c r="A18" s="10"/>
      <c r="B18" s="10"/>
      <c r="C18" s="10"/>
      <c r="D18" s="10"/>
      <c r="E18" s="11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</row>
    <row r="19" spans="1:22" s="12" customFormat="1" ht="13.8">
      <c r="A19" s="10"/>
      <c r="B19" s="10"/>
      <c r="C19" s="10"/>
      <c r="D19" s="10"/>
      <c r="E19" s="11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</row>
    <row r="20" spans="1:22" s="12" customFormat="1" ht="13.8">
      <c r="A20" s="10"/>
      <c r="B20" s="10"/>
      <c r="C20" s="10"/>
      <c r="D20" s="10"/>
      <c r="E20" s="11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</row>
    <row r="21" spans="1:22" s="12" customFormat="1" ht="13.8">
      <c r="A21" s="10"/>
      <c r="B21" s="10"/>
      <c r="C21" s="10"/>
      <c r="D21" s="10"/>
      <c r="E21" s="11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</row>
    <row r="22" spans="1:22" ht="15.6">
      <c r="A22" s="15"/>
      <c r="B22" s="15"/>
      <c r="C22" s="15"/>
      <c r="D22" s="15"/>
      <c r="E22" s="18"/>
      <c r="F22" s="15"/>
      <c r="G22" s="15"/>
      <c r="H22" s="15"/>
      <c r="I22" s="15"/>
      <c r="J22" s="15"/>
      <c r="K22" s="15"/>
      <c r="L22" s="15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ht="15.6">
      <c r="A23" s="9"/>
      <c r="B23" s="9"/>
      <c r="C23" s="9"/>
      <c r="D23" s="9"/>
      <c r="E23" s="17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ht="15.6">
      <c r="A24" s="9"/>
      <c r="B24" s="9"/>
      <c r="C24" s="9"/>
      <c r="D24" s="9"/>
      <c r="E24" s="17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ht="15.6">
      <c r="A25" s="9"/>
      <c r="B25" s="9"/>
      <c r="C25" s="9"/>
      <c r="D25" s="9"/>
      <c r="E25" s="17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ht="15.6">
      <c r="A26" s="9"/>
      <c r="B26" s="9"/>
      <c r="C26" s="9"/>
      <c r="D26" s="9"/>
      <c r="E26" s="17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ht="15.6">
      <c r="A27" s="9"/>
      <c r="B27" s="9"/>
      <c r="C27" s="9"/>
      <c r="D27" s="9"/>
      <c r="E27" s="17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ht="15.6">
      <c r="A28" s="9"/>
      <c r="B28" s="9"/>
      <c r="C28" s="9"/>
      <c r="D28" s="9"/>
      <c r="E28" s="17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ht="15.6">
      <c r="A29" s="9"/>
      <c r="B29" s="9"/>
      <c r="C29" s="9"/>
      <c r="D29" s="9"/>
      <c r="E29" s="17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ht="15.6">
      <c r="A30" s="9"/>
      <c r="B30" s="9"/>
      <c r="C30" s="9"/>
      <c r="D30" s="9"/>
      <c r="E30" s="17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</sheetData>
  <mergeCells count="1">
    <mergeCell ref="B2:D5"/>
  </mergeCells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08895-7FE0-464A-AB66-A4ED9B07FD77}">
  <sheetPr codeName="Sheet2"/>
  <dimension ref="A1:BA59"/>
  <sheetViews>
    <sheetView tabSelected="1" zoomScale="62" zoomScaleNormal="100" zoomScaleSheetLayoutView="70" zoomScalePageLayoutView="50" workbookViewId="0">
      <selection activeCell="B15" sqref="B15"/>
    </sheetView>
  </sheetViews>
  <sheetFormatPr defaultColWidth="8.88671875" defaultRowHeight="13.8"/>
  <cols>
    <col min="1" max="1" width="8.88671875" style="51"/>
    <col min="2" max="2" width="45.77734375" style="51" customWidth="1"/>
    <col min="3" max="3" width="53.33203125" style="30" customWidth="1"/>
    <col min="4" max="4" width="51" style="26" customWidth="1"/>
    <col min="5" max="5" width="29.5546875" style="90" customWidth="1"/>
    <col min="6" max="6" width="21" style="49" customWidth="1"/>
    <col min="7" max="7" width="27.77734375" style="90" customWidth="1"/>
    <col min="8" max="8" width="27.44140625" style="29" customWidth="1"/>
    <col min="9" max="9" width="29.109375" style="90" customWidth="1"/>
    <col min="10" max="53" width="8.88671875" style="5"/>
    <col min="54" max="16384" width="8.88671875" style="4"/>
  </cols>
  <sheetData>
    <row r="1" spans="1:53">
      <c r="A1" s="82"/>
      <c r="B1" s="82"/>
      <c r="C1" s="53"/>
      <c r="D1" s="29"/>
      <c r="E1" s="49"/>
    </row>
    <row r="2" spans="1:53" ht="22.8">
      <c r="A2" s="82"/>
      <c r="B2" s="83" t="s">
        <v>6</v>
      </c>
      <c r="C2" s="69">
        <f>+SUM(Table6[Costo totale attività])</f>
        <v>0</v>
      </c>
      <c r="D2" s="29"/>
      <c r="E2" s="49"/>
    </row>
    <row r="3" spans="1:53" ht="22.8">
      <c r="A3" s="82"/>
      <c r="B3" s="84"/>
      <c r="C3" s="70"/>
      <c r="D3" s="29"/>
      <c r="E3" s="49"/>
    </row>
    <row r="4" spans="1:53" ht="22.8">
      <c r="A4" s="82"/>
      <c r="B4" s="85" t="s">
        <v>22</v>
      </c>
      <c r="C4" s="71">
        <f>SUMIFS(Table6[Costo totale attività],Table6[Attività],Datalist!A3)+SUMIFS(Table6[Costo totale attività],Table6[Attività],Datalist!A4)</f>
        <v>0</v>
      </c>
      <c r="D4" s="86" t="s">
        <v>23</v>
      </c>
      <c r="E4" s="49"/>
    </row>
    <row r="5" spans="1:53" ht="22.8">
      <c r="A5" s="82"/>
      <c r="B5" s="85" t="s">
        <v>21</v>
      </c>
      <c r="C5" s="71">
        <f>SUMIFS(Table6[Costo totale attività],Table6[Attività],Datalist!A5)</f>
        <v>0</v>
      </c>
      <c r="D5" s="80" t="e">
        <f>+C5/C4</f>
        <v>#DIV/0!</v>
      </c>
      <c r="E5" s="49"/>
    </row>
    <row r="6" spans="1:53">
      <c r="A6" s="82"/>
      <c r="B6" s="82"/>
      <c r="C6" s="53"/>
      <c r="E6" s="49"/>
    </row>
    <row r="7" spans="1:53">
      <c r="A7" s="82"/>
      <c r="B7" s="82"/>
      <c r="C7" s="53"/>
      <c r="E7" s="49"/>
    </row>
    <row r="8" spans="1:53" ht="17.399999999999999">
      <c r="A8" s="82"/>
      <c r="B8" s="87" t="s">
        <v>1</v>
      </c>
      <c r="C8" s="87" t="s">
        <v>27</v>
      </c>
      <c r="D8" s="87" t="s">
        <v>25</v>
      </c>
      <c r="E8" s="49"/>
    </row>
    <row r="9" spans="1:53" ht="69.599999999999994">
      <c r="A9" s="82"/>
      <c r="B9" s="88" t="s">
        <v>34</v>
      </c>
      <c r="C9" s="50">
        <f>SUMIFS(Table6[Costo totale attività],Table6[Attività],Datalist!A3)</f>
        <v>0</v>
      </c>
      <c r="D9" s="72">
        <v>20000</v>
      </c>
      <c r="E9" s="49"/>
    </row>
    <row r="10" spans="1:53" ht="87">
      <c r="A10" s="82"/>
      <c r="B10" s="88" t="s">
        <v>35</v>
      </c>
      <c r="C10" s="50">
        <f>SUMIFS(Table6[Costo totale attività],Table6[Attività],Datalist!A4)</f>
        <v>0</v>
      </c>
      <c r="D10" s="72">
        <v>45000</v>
      </c>
      <c r="E10" s="49"/>
    </row>
    <row r="11" spans="1:53" ht="32.4" customHeight="1">
      <c r="A11" s="82"/>
      <c r="B11" s="89" t="s">
        <v>21</v>
      </c>
      <c r="C11" s="50">
        <f>SUMIFS(Table6[Costo totale attività],Table6[Attività],Datalist!A5)</f>
        <v>0</v>
      </c>
      <c r="D11" s="73">
        <v>4550</v>
      </c>
      <c r="E11" s="91"/>
    </row>
    <row r="13" spans="1:53" ht="14.4" thickBot="1">
      <c r="C13" s="31"/>
      <c r="D13" s="23"/>
      <c r="E13" s="92"/>
      <c r="F13" s="46"/>
      <c r="G13" s="92"/>
      <c r="H13" s="27"/>
      <c r="I13" s="92"/>
    </row>
    <row r="14" spans="1:53" s="22" customFormat="1" ht="44.55" customHeight="1" thickBot="1">
      <c r="A14" s="75" t="s">
        <v>33</v>
      </c>
      <c r="B14" s="95" t="s">
        <v>26</v>
      </c>
      <c r="C14" s="32" t="s">
        <v>1</v>
      </c>
      <c r="D14" s="24" t="s">
        <v>0</v>
      </c>
      <c r="E14" s="32" t="s">
        <v>30</v>
      </c>
      <c r="F14" s="47" t="s">
        <v>10</v>
      </c>
      <c r="G14" s="93" t="s">
        <v>4</v>
      </c>
      <c r="H14" s="28" t="s">
        <v>5</v>
      </c>
      <c r="I14" s="93" t="s">
        <v>3</v>
      </c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</row>
    <row r="15" spans="1:53" ht="124.2" customHeight="1">
      <c r="A15" s="76">
        <v>1</v>
      </c>
      <c r="B15" s="96"/>
      <c r="C15" s="6" t="s">
        <v>20</v>
      </c>
      <c r="D15" s="25" t="str">
        <f>+VLOOKUP(Table6[[#This Row],[Attività]],Datalist!A:D,4,0)</f>
        <v>_</v>
      </c>
      <c r="E15" s="94"/>
      <c r="F15" s="48">
        <v>0</v>
      </c>
      <c r="G15" s="1">
        <v>0</v>
      </c>
      <c r="H15" s="7">
        <f t="shared" ref="H15:H59" si="0">+F15*G15</f>
        <v>0</v>
      </c>
      <c r="I15" s="2"/>
    </row>
    <row r="16" spans="1:53" ht="124.2" customHeight="1">
      <c r="A16" s="76">
        <v>2</v>
      </c>
      <c r="B16" s="96"/>
      <c r="C16" s="6" t="s">
        <v>20</v>
      </c>
      <c r="D16" s="25" t="str">
        <f>+VLOOKUP(Table6[[#This Row],[Attività]],Datalist!A:D,4,0)</f>
        <v>_</v>
      </c>
      <c r="E16" s="94"/>
      <c r="F16" s="48">
        <v>0</v>
      </c>
      <c r="G16" s="1">
        <v>0</v>
      </c>
      <c r="H16" s="7">
        <f t="shared" si="0"/>
        <v>0</v>
      </c>
      <c r="I16" s="2"/>
    </row>
    <row r="17" spans="1:9" ht="124.2" customHeight="1">
      <c r="A17" s="76">
        <v>3</v>
      </c>
      <c r="B17" s="96"/>
      <c r="C17" s="6" t="s">
        <v>20</v>
      </c>
      <c r="D17" s="25" t="str">
        <f>+VLOOKUP(Table6[[#This Row],[Attività]],Datalist!A:D,4,0)</f>
        <v>_</v>
      </c>
      <c r="E17" s="94"/>
      <c r="F17" s="48">
        <v>0</v>
      </c>
      <c r="G17" s="1">
        <v>0</v>
      </c>
      <c r="H17" s="7">
        <f t="shared" si="0"/>
        <v>0</v>
      </c>
      <c r="I17" s="2"/>
    </row>
    <row r="18" spans="1:9" ht="124.2" customHeight="1">
      <c r="A18" s="76">
        <v>4</v>
      </c>
      <c r="B18" s="97"/>
      <c r="C18" s="6" t="s">
        <v>20</v>
      </c>
      <c r="D18" s="25" t="str">
        <f>+VLOOKUP(Table6[[#This Row],[Attività]],Datalist!A:D,4,0)</f>
        <v>_</v>
      </c>
      <c r="E18" s="94"/>
      <c r="F18" s="48">
        <v>0</v>
      </c>
      <c r="G18" s="1">
        <v>0</v>
      </c>
      <c r="H18" s="7">
        <f t="shared" si="0"/>
        <v>0</v>
      </c>
      <c r="I18" s="6"/>
    </row>
    <row r="19" spans="1:9" ht="124.2" customHeight="1">
      <c r="A19" s="76">
        <v>5</v>
      </c>
      <c r="B19" s="97"/>
      <c r="C19" s="6" t="s">
        <v>20</v>
      </c>
      <c r="D19" s="25" t="str">
        <f>+VLOOKUP(Table6[[#This Row],[Attività]],Datalist!A:D,4,0)</f>
        <v>_</v>
      </c>
      <c r="E19" s="94"/>
      <c r="F19" s="48">
        <v>0</v>
      </c>
      <c r="G19" s="1">
        <v>0</v>
      </c>
      <c r="H19" s="7">
        <f t="shared" si="0"/>
        <v>0</v>
      </c>
      <c r="I19" s="6"/>
    </row>
    <row r="20" spans="1:9" ht="124.2" customHeight="1">
      <c r="A20" s="76">
        <v>6</v>
      </c>
      <c r="B20" s="97"/>
      <c r="C20" s="6" t="s">
        <v>20</v>
      </c>
      <c r="D20" s="25" t="str">
        <f>+VLOOKUP(Table6[[#This Row],[Attività]],Datalist!A:D,4,0)</f>
        <v>_</v>
      </c>
      <c r="E20" s="94"/>
      <c r="F20" s="48">
        <v>0</v>
      </c>
      <c r="G20" s="1">
        <v>0</v>
      </c>
      <c r="H20" s="7">
        <f t="shared" si="0"/>
        <v>0</v>
      </c>
      <c r="I20" s="6"/>
    </row>
    <row r="21" spans="1:9" ht="124.2" customHeight="1">
      <c r="A21" s="76">
        <v>7</v>
      </c>
      <c r="B21" s="97"/>
      <c r="C21" s="6" t="s">
        <v>20</v>
      </c>
      <c r="D21" s="25" t="str">
        <f>+VLOOKUP(Table6[[#This Row],[Attività]],Datalist!A:D,4,0)</f>
        <v>_</v>
      </c>
      <c r="E21" s="94"/>
      <c r="F21" s="48">
        <v>0</v>
      </c>
      <c r="G21" s="1">
        <v>0</v>
      </c>
      <c r="H21" s="7">
        <f t="shared" si="0"/>
        <v>0</v>
      </c>
      <c r="I21" s="6"/>
    </row>
    <row r="22" spans="1:9" ht="124.2" customHeight="1">
      <c r="A22" s="76">
        <v>8</v>
      </c>
      <c r="B22" s="97"/>
      <c r="C22" s="6" t="s">
        <v>20</v>
      </c>
      <c r="D22" s="25" t="str">
        <f>+VLOOKUP(Table6[[#This Row],[Attività]],Datalist!A:D,4,0)</f>
        <v>_</v>
      </c>
      <c r="E22" s="94"/>
      <c r="F22" s="48">
        <v>0</v>
      </c>
      <c r="G22" s="1">
        <v>0</v>
      </c>
      <c r="H22" s="7">
        <f t="shared" si="0"/>
        <v>0</v>
      </c>
      <c r="I22" s="6"/>
    </row>
    <row r="23" spans="1:9" ht="124.2" customHeight="1">
      <c r="A23" s="76">
        <v>9</v>
      </c>
      <c r="B23" s="97"/>
      <c r="C23" s="6" t="s">
        <v>20</v>
      </c>
      <c r="D23" s="25" t="str">
        <f>+VLOOKUP(Table6[[#This Row],[Attività]],Datalist!A:D,4,0)</f>
        <v>_</v>
      </c>
      <c r="E23" s="94"/>
      <c r="F23" s="48">
        <v>0</v>
      </c>
      <c r="G23" s="1">
        <v>0</v>
      </c>
      <c r="H23" s="7">
        <f t="shared" si="0"/>
        <v>0</v>
      </c>
      <c r="I23" s="6"/>
    </row>
    <row r="24" spans="1:9" ht="124.2" customHeight="1">
      <c r="A24" s="76">
        <v>10</v>
      </c>
      <c r="B24" s="97"/>
      <c r="C24" s="6" t="s">
        <v>20</v>
      </c>
      <c r="D24" s="25" t="str">
        <f>+VLOOKUP(Table6[[#This Row],[Attività]],Datalist!A:D,4,0)</f>
        <v>_</v>
      </c>
      <c r="E24" s="94"/>
      <c r="F24" s="48">
        <v>0</v>
      </c>
      <c r="G24" s="1">
        <v>0</v>
      </c>
      <c r="H24" s="7">
        <f t="shared" si="0"/>
        <v>0</v>
      </c>
      <c r="I24" s="6"/>
    </row>
    <row r="25" spans="1:9" ht="124.2" customHeight="1">
      <c r="A25" s="76">
        <v>11</v>
      </c>
      <c r="B25" s="97"/>
      <c r="C25" s="6" t="s">
        <v>20</v>
      </c>
      <c r="D25" s="25" t="str">
        <f>+VLOOKUP(Table6[[#This Row],[Attività]],Datalist!A:D,4,0)</f>
        <v>_</v>
      </c>
      <c r="E25" s="94"/>
      <c r="F25" s="48">
        <v>0</v>
      </c>
      <c r="G25" s="1">
        <v>0</v>
      </c>
      <c r="H25" s="7">
        <f t="shared" si="0"/>
        <v>0</v>
      </c>
      <c r="I25" s="6"/>
    </row>
    <row r="26" spans="1:9" ht="124.2" customHeight="1">
      <c r="A26" s="76">
        <v>12</v>
      </c>
      <c r="B26" s="97"/>
      <c r="C26" s="6" t="s">
        <v>20</v>
      </c>
      <c r="D26" s="25" t="str">
        <f>+VLOOKUP(Table6[[#This Row],[Attività]],Datalist!A:D,4,0)</f>
        <v>_</v>
      </c>
      <c r="E26" s="94"/>
      <c r="F26" s="48">
        <v>0</v>
      </c>
      <c r="G26" s="1">
        <v>0</v>
      </c>
      <c r="H26" s="7">
        <f t="shared" si="0"/>
        <v>0</v>
      </c>
      <c r="I26" s="6"/>
    </row>
    <row r="27" spans="1:9" ht="124.2" customHeight="1">
      <c r="A27" s="76">
        <v>13</v>
      </c>
      <c r="B27" s="97"/>
      <c r="C27" s="6" t="s">
        <v>20</v>
      </c>
      <c r="D27" s="25" t="str">
        <f>+VLOOKUP(Table6[[#This Row],[Attività]],Datalist!A:D,4,0)</f>
        <v>_</v>
      </c>
      <c r="E27" s="94"/>
      <c r="F27" s="48">
        <v>0</v>
      </c>
      <c r="G27" s="1">
        <v>0</v>
      </c>
      <c r="H27" s="7">
        <f t="shared" si="0"/>
        <v>0</v>
      </c>
      <c r="I27" s="6"/>
    </row>
    <row r="28" spans="1:9" ht="124.2" customHeight="1">
      <c r="A28" s="76">
        <v>14</v>
      </c>
      <c r="B28" s="97"/>
      <c r="C28" s="6" t="s">
        <v>20</v>
      </c>
      <c r="D28" s="25" t="str">
        <f>+VLOOKUP(Table6[[#This Row],[Attività]],Datalist!A:D,4,0)</f>
        <v>_</v>
      </c>
      <c r="E28" s="94"/>
      <c r="F28" s="48">
        <v>0</v>
      </c>
      <c r="G28" s="1">
        <v>0</v>
      </c>
      <c r="H28" s="7">
        <f t="shared" si="0"/>
        <v>0</v>
      </c>
      <c r="I28" s="6"/>
    </row>
    <row r="29" spans="1:9" ht="124.2" customHeight="1">
      <c r="A29" s="76">
        <v>15</v>
      </c>
      <c r="B29" s="97"/>
      <c r="C29" s="6" t="s">
        <v>20</v>
      </c>
      <c r="D29" s="25" t="str">
        <f>+VLOOKUP(Table6[[#This Row],[Attività]],Datalist!A:D,4,0)</f>
        <v>_</v>
      </c>
      <c r="E29" s="94"/>
      <c r="F29" s="48">
        <v>0</v>
      </c>
      <c r="G29" s="1">
        <v>0</v>
      </c>
      <c r="H29" s="7">
        <f t="shared" si="0"/>
        <v>0</v>
      </c>
      <c r="I29" s="6"/>
    </row>
    <row r="30" spans="1:9" ht="124.2" customHeight="1">
      <c r="A30" s="76">
        <v>16</v>
      </c>
      <c r="B30" s="97"/>
      <c r="C30" s="6" t="s">
        <v>20</v>
      </c>
      <c r="D30" s="25" t="str">
        <f>+VLOOKUP(Table6[[#This Row],[Attività]],Datalist!A:D,4,0)</f>
        <v>_</v>
      </c>
      <c r="E30" s="94"/>
      <c r="F30" s="48">
        <v>0</v>
      </c>
      <c r="G30" s="1">
        <v>0</v>
      </c>
      <c r="H30" s="7">
        <f t="shared" si="0"/>
        <v>0</v>
      </c>
      <c r="I30" s="6"/>
    </row>
    <row r="31" spans="1:9" ht="124.2" customHeight="1">
      <c r="A31" s="76">
        <v>17</v>
      </c>
      <c r="B31" s="97"/>
      <c r="C31" s="6" t="s">
        <v>20</v>
      </c>
      <c r="D31" s="25" t="str">
        <f>+VLOOKUP(Table6[[#This Row],[Attività]],Datalist!A:D,4,0)</f>
        <v>_</v>
      </c>
      <c r="E31" s="94"/>
      <c r="F31" s="48">
        <v>0</v>
      </c>
      <c r="G31" s="1">
        <v>0</v>
      </c>
      <c r="H31" s="7">
        <f t="shared" si="0"/>
        <v>0</v>
      </c>
      <c r="I31" s="6"/>
    </row>
    <row r="32" spans="1:9" ht="124.2" customHeight="1">
      <c r="A32" s="76">
        <v>18</v>
      </c>
      <c r="B32" s="97"/>
      <c r="C32" s="6" t="s">
        <v>20</v>
      </c>
      <c r="D32" s="25" t="str">
        <f>+VLOOKUP(Table6[[#This Row],[Attività]],Datalist!A:D,4,0)</f>
        <v>_</v>
      </c>
      <c r="E32" s="94"/>
      <c r="F32" s="48">
        <v>0</v>
      </c>
      <c r="G32" s="1">
        <v>0</v>
      </c>
      <c r="H32" s="7">
        <f t="shared" si="0"/>
        <v>0</v>
      </c>
      <c r="I32" s="6"/>
    </row>
    <row r="33" spans="1:9" ht="124.2" customHeight="1">
      <c r="A33" s="76">
        <v>19</v>
      </c>
      <c r="B33" s="97"/>
      <c r="C33" s="6" t="s">
        <v>20</v>
      </c>
      <c r="D33" s="25" t="str">
        <f>+VLOOKUP(Table6[[#This Row],[Attività]],Datalist!A:D,4,0)</f>
        <v>_</v>
      </c>
      <c r="E33" s="94"/>
      <c r="F33" s="48">
        <v>0</v>
      </c>
      <c r="G33" s="1">
        <v>0</v>
      </c>
      <c r="H33" s="7">
        <f t="shared" si="0"/>
        <v>0</v>
      </c>
      <c r="I33" s="6"/>
    </row>
    <row r="34" spans="1:9" ht="124.2" customHeight="1">
      <c r="A34" s="76">
        <v>20</v>
      </c>
      <c r="B34" s="97"/>
      <c r="C34" s="6" t="s">
        <v>20</v>
      </c>
      <c r="D34" s="25" t="str">
        <f>+VLOOKUP(Table6[[#This Row],[Attività]],Datalist!A:D,4,0)</f>
        <v>_</v>
      </c>
      <c r="E34" s="94"/>
      <c r="F34" s="48">
        <v>0</v>
      </c>
      <c r="G34" s="1">
        <v>0</v>
      </c>
      <c r="H34" s="7">
        <f t="shared" si="0"/>
        <v>0</v>
      </c>
      <c r="I34" s="6"/>
    </row>
    <row r="35" spans="1:9" ht="124.2" customHeight="1">
      <c r="A35" s="76">
        <v>21</v>
      </c>
      <c r="B35" s="97"/>
      <c r="C35" s="6" t="s">
        <v>20</v>
      </c>
      <c r="D35" s="25" t="str">
        <f>+VLOOKUP(Table6[[#This Row],[Attività]],Datalist!A:D,4,0)</f>
        <v>_</v>
      </c>
      <c r="E35" s="94"/>
      <c r="F35" s="48">
        <v>0</v>
      </c>
      <c r="G35" s="1">
        <v>0</v>
      </c>
      <c r="H35" s="7">
        <f t="shared" si="0"/>
        <v>0</v>
      </c>
      <c r="I35" s="6"/>
    </row>
    <row r="36" spans="1:9" ht="124.2" customHeight="1">
      <c r="A36" s="76">
        <v>22</v>
      </c>
      <c r="B36" s="97"/>
      <c r="C36" s="6" t="s">
        <v>20</v>
      </c>
      <c r="D36" s="25" t="str">
        <f>+VLOOKUP(Table6[[#This Row],[Attività]],Datalist!A:D,4,0)</f>
        <v>_</v>
      </c>
      <c r="E36" s="94"/>
      <c r="F36" s="48">
        <v>0</v>
      </c>
      <c r="G36" s="1">
        <v>0</v>
      </c>
      <c r="H36" s="7">
        <f t="shared" si="0"/>
        <v>0</v>
      </c>
      <c r="I36" s="6"/>
    </row>
    <row r="37" spans="1:9" ht="124.2" customHeight="1">
      <c r="A37" s="76">
        <v>23</v>
      </c>
      <c r="B37" s="97"/>
      <c r="C37" s="6" t="s">
        <v>20</v>
      </c>
      <c r="D37" s="25" t="str">
        <f>+VLOOKUP(Table6[[#This Row],[Attività]],Datalist!A:D,4,0)</f>
        <v>_</v>
      </c>
      <c r="E37" s="94"/>
      <c r="F37" s="48">
        <v>0</v>
      </c>
      <c r="G37" s="1">
        <v>0</v>
      </c>
      <c r="H37" s="7">
        <f t="shared" si="0"/>
        <v>0</v>
      </c>
      <c r="I37" s="6"/>
    </row>
    <row r="38" spans="1:9" ht="124.2" customHeight="1">
      <c r="A38" s="76">
        <v>24</v>
      </c>
      <c r="B38" s="97"/>
      <c r="C38" s="6" t="s">
        <v>20</v>
      </c>
      <c r="D38" s="25" t="str">
        <f>+VLOOKUP(Table6[[#This Row],[Attività]],Datalist!A:D,4,0)</f>
        <v>_</v>
      </c>
      <c r="E38" s="94"/>
      <c r="F38" s="48">
        <v>0</v>
      </c>
      <c r="G38" s="1">
        <v>0</v>
      </c>
      <c r="H38" s="7">
        <f t="shared" si="0"/>
        <v>0</v>
      </c>
      <c r="I38" s="6"/>
    </row>
    <row r="39" spans="1:9" ht="124.2" customHeight="1">
      <c r="A39" s="76">
        <v>25</v>
      </c>
      <c r="B39" s="97"/>
      <c r="C39" s="6" t="s">
        <v>20</v>
      </c>
      <c r="D39" s="25" t="str">
        <f>+VLOOKUP(Table6[[#This Row],[Attività]],Datalist!A:D,4,0)</f>
        <v>_</v>
      </c>
      <c r="E39" s="94"/>
      <c r="F39" s="48">
        <v>0</v>
      </c>
      <c r="G39" s="1">
        <v>0</v>
      </c>
      <c r="H39" s="7">
        <f t="shared" si="0"/>
        <v>0</v>
      </c>
      <c r="I39" s="6"/>
    </row>
    <row r="40" spans="1:9" ht="124.2" customHeight="1">
      <c r="A40" s="76">
        <v>26</v>
      </c>
      <c r="B40" s="97"/>
      <c r="C40" s="6" t="s">
        <v>20</v>
      </c>
      <c r="D40" s="25" t="str">
        <f>+VLOOKUP(Table6[[#This Row],[Attività]],Datalist!A:D,4,0)</f>
        <v>_</v>
      </c>
      <c r="E40" s="94"/>
      <c r="F40" s="48">
        <v>0</v>
      </c>
      <c r="G40" s="1">
        <v>0</v>
      </c>
      <c r="H40" s="7">
        <f t="shared" si="0"/>
        <v>0</v>
      </c>
      <c r="I40" s="6"/>
    </row>
    <row r="41" spans="1:9" ht="124.2" customHeight="1">
      <c r="A41" s="76">
        <v>27</v>
      </c>
      <c r="B41" s="97"/>
      <c r="C41" s="6" t="s">
        <v>20</v>
      </c>
      <c r="D41" s="25" t="str">
        <f>+VLOOKUP(Table6[[#This Row],[Attività]],Datalist!A:D,4,0)</f>
        <v>_</v>
      </c>
      <c r="E41" s="94"/>
      <c r="F41" s="48">
        <v>0</v>
      </c>
      <c r="G41" s="1">
        <v>0</v>
      </c>
      <c r="H41" s="7">
        <f t="shared" si="0"/>
        <v>0</v>
      </c>
      <c r="I41" s="6"/>
    </row>
    <row r="42" spans="1:9" ht="124.2" customHeight="1">
      <c r="A42" s="76">
        <v>28</v>
      </c>
      <c r="B42" s="97"/>
      <c r="C42" s="6" t="s">
        <v>20</v>
      </c>
      <c r="D42" s="25" t="str">
        <f>+VLOOKUP(Table6[[#This Row],[Attività]],Datalist!A:D,4,0)</f>
        <v>_</v>
      </c>
      <c r="E42" s="94"/>
      <c r="F42" s="48">
        <v>0</v>
      </c>
      <c r="G42" s="1">
        <v>0</v>
      </c>
      <c r="H42" s="7">
        <f t="shared" si="0"/>
        <v>0</v>
      </c>
      <c r="I42" s="6"/>
    </row>
    <row r="43" spans="1:9" ht="124.2" customHeight="1">
      <c r="A43" s="76">
        <v>29</v>
      </c>
      <c r="B43" s="97"/>
      <c r="C43" s="6" t="s">
        <v>20</v>
      </c>
      <c r="D43" s="25" t="str">
        <f>+VLOOKUP(Table6[[#This Row],[Attività]],Datalist!A:D,4,0)</f>
        <v>_</v>
      </c>
      <c r="E43" s="94"/>
      <c r="F43" s="48">
        <v>0</v>
      </c>
      <c r="G43" s="1">
        <v>0</v>
      </c>
      <c r="H43" s="7">
        <f t="shared" si="0"/>
        <v>0</v>
      </c>
      <c r="I43" s="6"/>
    </row>
    <row r="44" spans="1:9" ht="124.2" customHeight="1">
      <c r="A44" s="76">
        <v>30</v>
      </c>
      <c r="B44" s="97"/>
      <c r="C44" s="6" t="s">
        <v>20</v>
      </c>
      <c r="D44" s="25" t="str">
        <f>+VLOOKUP(Table6[[#This Row],[Attività]],Datalist!A:D,4,0)</f>
        <v>_</v>
      </c>
      <c r="E44" s="94"/>
      <c r="F44" s="48">
        <v>0</v>
      </c>
      <c r="G44" s="1">
        <v>0</v>
      </c>
      <c r="H44" s="7">
        <f t="shared" si="0"/>
        <v>0</v>
      </c>
      <c r="I44" s="6"/>
    </row>
    <row r="45" spans="1:9" ht="124.2" customHeight="1">
      <c r="A45" s="76">
        <v>31</v>
      </c>
      <c r="B45" s="97"/>
      <c r="C45" s="6" t="s">
        <v>20</v>
      </c>
      <c r="D45" s="25" t="str">
        <f>+VLOOKUP(Table6[[#This Row],[Attività]],Datalist!A:D,4,0)</f>
        <v>_</v>
      </c>
      <c r="E45" s="94"/>
      <c r="F45" s="48">
        <v>0</v>
      </c>
      <c r="G45" s="1">
        <v>0</v>
      </c>
      <c r="H45" s="7">
        <f t="shared" si="0"/>
        <v>0</v>
      </c>
      <c r="I45" s="6"/>
    </row>
    <row r="46" spans="1:9" ht="124.2" customHeight="1">
      <c r="A46" s="76">
        <v>32</v>
      </c>
      <c r="B46" s="97"/>
      <c r="C46" s="6" t="s">
        <v>20</v>
      </c>
      <c r="D46" s="25" t="str">
        <f>+VLOOKUP(Table6[[#This Row],[Attività]],Datalist!A:D,4,0)</f>
        <v>_</v>
      </c>
      <c r="E46" s="94"/>
      <c r="F46" s="48">
        <v>0</v>
      </c>
      <c r="G46" s="1">
        <v>0</v>
      </c>
      <c r="H46" s="7">
        <f t="shared" si="0"/>
        <v>0</v>
      </c>
      <c r="I46" s="6"/>
    </row>
    <row r="47" spans="1:9" ht="124.2" customHeight="1">
      <c r="A47" s="76">
        <v>33</v>
      </c>
      <c r="B47" s="97"/>
      <c r="C47" s="6" t="s">
        <v>20</v>
      </c>
      <c r="D47" s="25" t="str">
        <f>+VLOOKUP(Table6[[#This Row],[Attività]],Datalist!A:D,4,0)</f>
        <v>_</v>
      </c>
      <c r="E47" s="94"/>
      <c r="F47" s="48">
        <v>0</v>
      </c>
      <c r="G47" s="1">
        <v>0</v>
      </c>
      <c r="H47" s="7">
        <f t="shared" si="0"/>
        <v>0</v>
      </c>
      <c r="I47" s="6"/>
    </row>
    <row r="48" spans="1:9" ht="124.2" customHeight="1">
      <c r="A48" s="76">
        <v>34</v>
      </c>
      <c r="B48" s="97"/>
      <c r="C48" s="6" t="s">
        <v>20</v>
      </c>
      <c r="D48" s="25" t="str">
        <f>+VLOOKUP(Table6[[#This Row],[Attività]],Datalist!A:D,4,0)</f>
        <v>_</v>
      </c>
      <c r="E48" s="94"/>
      <c r="F48" s="48">
        <v>0</v>
      </c>
      <c r="G48" s="1">
        <v>0</v>
      </c>
      <c r="H48" s="7">
        <f t="shared" si="0"/>
        <v>0</v>
      </c>
      <c r="I48" s="6"/>
    </row>
    <row r="49" spans="1:9" ht="124.2" customHeight="1">
      <c r="A49" s="76">
        <v>35</v>
      </c>
      <c r="B49" s="97"/>
      <c r="C49" s="6" t="s">
        <v>20</v>
      </c>
      <c r="D49" s="25" t="str">
        <f>+VLOOKUP(Table6[[#This Row],[Attività]],Datalist!A:D,4,0)</f>
        <v>_</v>
      </c>
      <c r="E49" s="94"/>
      <c r="F49" s="48">
        <v>0</v>
      </c>
      <c r="G49" s="1">
        <v>0</v>
      </c>
      <c r="H49" s="7">
        <f t="shared" si="0"/>
        <v>0</v>
      </c>
      <c r="I49" s="6"/>
    </row>
    <row r="50" spans="1:9" ht="124.2" customHeight="1">
      <c r="A50" s="76">
        <v>36</v>
      </c>
      <c r="B50" s="97"/>
      <c r="C50" s="6" t="s">
        <v>20</v>
      </c>
      <c r="D50" s="25" t="str">
        <f>+VLOOKUP(Table6[[#This Row],[Attività]],Datalist!A:D,4,0)</f>
        <v>_</v>
      </c>
      <c r="E50" s="94"/>
      <c r="F50" s="48">
        <v>0</v>
      </c>
      <c r="G50" s="1">
        <v>0</v>
      </c>
      <c r="H50" s="7">
        <f t="shared" si="0"/>
        <v>0</v>
      </c>
      <c r="I50" s="6"/>
    </row>
    <row r="51" spans="1:9" ht="124.2" customHeight="1">
      <c r="A51" s="76">
        <v>37</v>
      </c>
      <c r="B51" s="97"/>
      <c r="C51" s="6" t="s">
        <v>20</v>
      </c>
      <c r="D51" s="25" t="str">
        <f>+VLOOKUP(Table6[[#This Row],[Attività]],Datalist!A:D,4,0)</f>
        <v>_</v>
      </c>
      <c r="E51" s="94"/>
      <c r="F51" s="48">
        <v>0</v>
      </c>
      <c r="G51" s="1">
        <v>0</v>
      </c>
      <c r="H51" s="7">
        <f t="shared" si="0"/>
        <v>0</v>
      </c>
      <c r="I51" s="6"/>
    </row>
    <row r="52" spans="1:9" ht="124.2" customHeight="1">
      <c r="A52" s="76">
        <v>38</v>
      </c>
      <c r="B52" s="97"/>
      <c r="C52" s="6" t="s">
        <v>20</v>
      </c>
      <c r="D52" s="25" t="str">
        <f>+VLOOKUP(Table6[[#This Row],[Attività]],Datalist!A:D,4,0)</f>
        <v>_</v>
      </c>
      <c r="E52" s="94"/>
      <c r="F52" s="48">
        <v>0</v>
      </c>
      <c r="G52" s="1">
        <v>0</v>
      </c>
      <c r="H52" s="7">
        <f t="shared" si="0"/>
        <v>0</v>
      </c>
      <c r="I52" s="2"/>
    </row>
    <row r="53" spans="1:9" ht="124.2" customHeight="1">
      <c r="A53" s="76">
        <v>39</v>
      </c>
      <c r="B53" s="97"/>
      <c r="C53" s="6" t="s">
        <v>20</v>
      </c>
      <c r="D53" s="25" t="str">
        <f>+VLOOKUP(Table6[[#This Row],[Attività]],Datalist!A:D,4,0)</f>
        <v>_</v>
      </c>
      <c r="E53" s="94"/>
      <c r="F53" s="48">
        <v>0</v>
      </c>
      <c r="G53" s="1">
        <v>0</v>
      </c>
      <c r="H53" s="7">
        <f t="shared" si="0"/>
        <v>0</v>
      </c>
      <c r="I53" s="2"/>
    </row>
    <row r="54" spans="1:9" ht="124.2" customHeight="1">
      <c r="A54" s="76">
        <v>40</v>
      </c>
      <c r="B54" s="97"/>
      <c r="C54" s="6" t="s">
        <v>20</v>
      </c>
      <c r="D54" s="25" t="str">
        <f>+VLOOKUP(Table6[[#This Row],[Attività]],Datalist!A:D,4,0)</f>
        <v>_</v>
      </c>
      <c r="E54" s="94"/>
      <c r="F54" s="48">
        <v>0</v>
      </c>
      <c r="G54" s="1">
        <v>0</v>
      </c>
      <c r="H54" s="7">
        <f t="shared" si="0"/>
        <v>0</v>
      </c>
      <c r="I54" s="2"/>
    </row>
    <row r="55" spans="1:9" ht="124.2" customHeight="1">
      <c r="A55" s="76">
        <v>41</v>
      </c>
      <c r="B55" s="97"/>
      <c r="C55" s="6" t="s">
        <v>20</v>
      </c>
      <c r="D55" s="25" t="str">
        <f>+VLOOKUP(Table6[[#This Row],[Attività]],Datalist!A:D,4,0)</f>
        <v>_</v>
      </c>
      <c r="E55" s="94"/>
      <c r="F55" s="48">
        <v>0</v>
      </c>
      <c r="G55" s="1">
        <v>0</v>
      </c>
      <c r="H55" s="7">
        <f t="shared" si="0"/>
        <v>0</v>
      </c>
      <c r="I55" s="2"/>
    </row>
    <row r="56" spans="1:9" ht="124.2" customHeight="1">
      <c r="A56" s="76">
        <v>42</v>
      </c>
      <c r="B56" s="97"/>
      <c r="C56" s="6" t="s">
        <v>20</v>
      </c>
      <c r="D56" s="25" t="str">
        <f>+VLOOKUP(Table6[[#This Row],[Attività]],Datalist!A:D,4,0)</f>
        <v>_</v>
      </c>
      <c r="E56" s="94"/>
      <c r="F56" s="48">
        <v>0</v>
      </c>
      <c r="G56" s="1">
        <v>0</v>
      </c>
      <c r="H56" s="7">
        <f t="shared" si="0"/>
        <v>0</v>
      </c>
      <c r="I56" s="2"/>
    </row>
    <row r="57" spans="1:9" ht="124.2" customHeight="1">
      <c r="A57" s="76">
        <v>43</v>
      </c>
      <c r="B57" s="97"/>
      <c r="C57" s="6" t="s">
        <v>20</v>
      </c>
      <c r="D57" s="25" t="str">
        <f>+VLOOKUP(Table6[[#This Row],[Attività]],Datalist!A:D,4,0)</f>
        <v>_</v>
      </c>
      <c r="E57" s="94"/>
      <c r="F57" s="48">
        <v>0</v>
      </c>
      <c r="G57" s="1">
        <v>0</v>
      </c>
      <c r="H57" s="7">
        <f t="shared" si="0"/>
        <v>0</v>
      </c>
      <c r="I57" s="2"/>
    </row>
    <row r="58" spans="1:9" ht="124.2" customHeight="1">
      <c r="A58" s="76">
        <v>44</v>
      </c>
      <c r="B58" s="97"/>
      <c r="C58" s="6" t="s">
        <v>20</v>
      </c>
      <c r="D58" s="25" t="str">
        <f>+VLOOKUP(Table6[[#This Row],[Attività]],Datalist!A:D,4,0)</f>
        <v>_</v>
      </c>
      <c r="E58" s="94"/>
      <c r="F58" s="48">
        <v>0</v>
      </c>
      <c r="G58" s="1">
        <v>0</v>
      </c>
      <c r="H58" s="7">
        <f t="shared" si="0"/>
        <v>0</v>
      </c>
      <c r="I58" s="3"/>
    </row>
    <row r="59" spans="1:9" ht="124.2" customHeight="1">
      <c r="A59" s="76">
        <v>45</v>
      </c>
      <c r="B59" s="97"/>
      <c r="C59" s="6" t="s">
        <v>20</v>
      </c>
      <c r="D59" s="25" t="str">
        <f>+VLOOKUP(Table6[[#This Row],[Attività]],Datalist!A:D,4,0)</f>
        <v>_</v>
      </c>
      <c r="E59" s="94"/>
      <c r="F59" s="48">
        <v>0</v>
      </c>
      <c r="G59" s="1">
        <v>0</v>
      </c>
      <c r="H59" s="7">
        <f t="shared" si="0"/>
        <v>0</v>
      </c>
      <c r="I59" s="2"/>
    </row>
  </sheetData>
  <sheetProtection algorithmName="SHA-512" hashValue="pGefq/klY2JDLODPgFRfR97663cs+Qalwve1mxpvxU2nrPqFFADgMQDzDRJOtVpuN/cOVMBU3nbKIAKR+opZEw==" saltValue="5YNoAakt/A5sP9pg3jdW0Q==" spinCount="100000" sheet="1" selectLockedCells="1"/>
  <autoFilter ref="A14:B14" xr:uid="{EEF08895-7FE0-464A-AB66-A4ED9B07FD77}"/>
  <phoneticPr fontId="21" type="noConversion"/>
  <conditionalFormatting sqref="D13:E1048576">
    <cfRule type="containsText" dxfId="37" priority="29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aggiuntive""",D13)))</formula>
    </cfRule>
    <cfRule type="containsText" dxfId="36" priority="30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aggiuntive""",D13)))</formula>
    </cfRule>
    <cfRule type="containsText" priority="32" operator="containsText" text="Specificare il materiale che si intende acquistare nella colonna &quot;Informazioni aggiuntive&quot;">
      <formula>NOT(ISERROR(SEARCH("Specificare il materiale che si intende acquistare nella colonna ""Informazioni aggiuntive""",D13)))</formula>
    </cfRule>
  </conditionalFormatting>
  <conditionalFormatting sqref="D15:E59">
    <cfRule type="containsText" dxfId="35" priority="31" operator="containsText" text="Costo per l'acquisto di materiale necessario per le attività (IVA esclusa)  Specificare il materiale che si intende acquistare nella colonna &quot;Informazioni aggiuntive&quot;">
      <formula>NOT(ISERROR(SEARCH("Costo per l'acquisto di materiale necessario per le attività (IVA esclusa)  Specificare il materiale che si intende acquistare nella colonna ""Informazioni aggiuntive""",D15)))</formula>
    </cfRule>
  </conditionalFormatting>
  <conditionalFormatting sqref="H15:H59">
    <cfRule type="cellIs" dxfId="34" priority="27" operator="greaterThan">
      <formula>"E2"</formula>
    </cfRule>
  </conditionalFormatting>
  <conditionalFormatting sqref="D5">
    <cfRule type="cellIs" dxfId="33" priority="13" operator="lessThanOrEqual">
      <formula>0.1</formula>
    </cfRule>
    <cfRule type="cellIs" dxfId="32" priority="14" stopIfTrue="1" operator="greaterThan">
      <formula>0.1</formula>
    </cfRule>
  </conditionalFormatting>
  <conditionalFormatting sqref="C9">
    <cfRule type="cellIs" dxfId="31" priority="4" operator="equal">
      <formula>$D$9</formula>
    </cfRule>
    <cfRule type="cellIs" dxfId="30" priority="8" operator="lessThan">
      <formula>$D$9</formula>
    </cfRule>
    <cfRule type="cellIs" dxfId="29" priority="12" operator="greaterThan">
      <formula>$D$9</formula>
    </cfRule>
  </conditionalFormatting>
  <conditionalFormatting sqref="C10">
    <cfRule type="cellIs" dxfId="28" priority="3" operator="equal">
      <formula>$D$10</formula>
    </cfRule>
    <cfRule type="cellIs" dxfId="27" priority="7" operator="lessThan">
      <formula>$D$10</formula>
    </cfRule>
    <cfRule type="cellIs" dxfId="26" priority="11" operator="greaterThan">
      <formula>$D$10</formula>
    </cfRule>
  </conditionalFormatting>
  <conditionalFormatting sqref="C11">
    <cfRule type="cellIs" dxfId="25" priority="1" operator="equal">
      <formula>$D$11</formula>
    </cfRule>
    <cfRule type="cellIs" dxfId="24" priority="5" operator="lessThan">
      <formula>$D$11</formula>
    </cfRule>
    <cfRule type="cellIs" dxfId="23" priority="9" operator="greaterThan">
      <formula>$D$11</formula>
    </cfRule>
  </conditionalFormatting>
  <dataValidations count="1">
    <dataValidation allowBlank="1" showInputMessage="1" showErrorMessage="1" error="Si prega di selezionare una delle opzioni proposte" sqref="D15:E59" xr:uid="{1066EF59-2CD0-4F46-B70E-A56AB0355A16}"/>
  </dataValidations>
  <pageMargins left="0.7" right="0.7" top="0.75" bottom="0.75" header="0.3" footer="0.3"/>
  <pageSetup paperSize="9" scale="41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3F0A611-B252-452C-BD72-49044959A862}">
          <x14:formula1>
            <xm:f>Datalist!$A$2:$A$5</xm:f>
          </x14:formula1>
          <xm:sqref>C15:C59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B0D12-F1AE-4266-B88F-46F8CF669E07}">
  <sheetPr codeName="Sheet3"/>
  <dimension ref="A1:J13"/>
  <sheetViews>
    <sheetView zoomScale="93" zoomScaleNormal="120" workbookViewId="0">
      <selection activeCell="B15" sqref="B15"/>
    </sheetView>
  </sheetViews>
  <sheetFormatPr defaultRowHeight="13.8"/>
  <cols>
    <col min="1" max="1" width="26.109375" style="66" customWidth="1"/>
    <col min="2" max="2" width="53.44140625" style="57" customWidth="1"/>
    <col min="3" max="3" width="44" style="67" customWidth="1"/>
    <col min="4" max="4" width="86.6640625" style="57" customWidth="1"/>
    <col min="5" max="12" width="8.88671875" style="57"/>
    <col min="13" max="13" width="14.21875" style="57" customWidth="1"/>
    <col min="14" max="16384" width="8.88671875" style="57"/>
  </cols>
  <sheetData>
    <row r="1" spans="1:10">
      <c r="A1" s="53" t="s">
        <v>1</v>
      </c>
      <c r="B1" s="54" t="s">
        <v>2</v>
      </c>
      <c r="C1" s="55" t="s">
        <v>9</v>
      </c>
      <c r="D1" s="56" t="s">
        <v>0</v>
      </c>
    </row>
    <row r="2" spans="1:10">
      <c r="A2" s="45" t="s">
        <v>20</v>
      </c>
      <c r="B2" s="45" t="s">
        <v>20</v>
      </c>
      <c r="C2" s="58">
        <v>0</v>
      </c>
      <c r="D2" s="43" t="s">
        <v>20</v>
      </c>
      <c r="J2" s="57" t="b">
        <f>+Attività[[#This Row],[Attività]]=costomax[[#This Row],[List]]</f>
        <v>1</v>
      </c>
    </row>
    <row r="3" spans="1:10" ht="83.4">
      <c r="A3" s="45" t="s">
        <v>37</v>
      </c>
      <c r="B3" s="45" t="s">
        <v>37</v>
      </c>
      <c r="C3" s="58">
        <v>20000</v>
      </c>
      <c r="D3" s="43" t="s">
        <v>36</v>
      </c>
      <c r="J3" s="57" t="b">
        <f>+Attività[[#This Row],[Attività]]=costomax[[#This Row],[List]]</f>
        <v>1</v>
      </c>
    </row>
    <row r="4" spans="1:10" ht="69">
      <c r="A4" s="45" t="s">
        <v>39</v>
      </c>
      <c r="B4" s="45" t="s">
        <v>39</v>
      </c>
      <c r="C4" s="58">
        <v>45000</v>
      </c>
      <c r="D4" s="43" t="s">
        <v>38</v>
      </c>
      <c r="J4" s="57" t="b">
        <f>+Attività[[#This Row],[Attività]]=costomax[[#This Row],[List]]</f>
        <v>1</v>
      </c>
    </row>
    <row r="5" spans="1:10">
      <c r="A5" s="45" t="s">
        <v>21</v>
      </c>
      <c r="B5" s="45" t="s">
        <v>21</v>
      </c>
      <c r="C5" s="59">
        <v>4550</v>
      </c>
      <c r="D5" s="43" t="s">
        <v>24</v>
      </c>
    </row>
    <row r="6" spans="1:10">
      <c r="A6" s="45"/>
      <c r="B6" s="45"/>
      <c r="C6" s="59"/>
      <c r="D6" s="43"/>
      <c r="J6" s="57" t="b">
        <f>+Attività[[#This Row],[Attività]]=costomax[[#This Row],[List]]</f>
        <v>1</v>
      </c>
    </row>
    <row r="7" spans="1:10">
      <c r="A7" s="45"/>
      <c r="B7" s="45"/>
      <c r="C7" s="44"/>
      <c r="D7" s="45"/>
      <c r="J7" s="57" t="b">
        <f>+Attività[[#This Row],[Attività]]=costomax[[#This Row],[List]]</f>
        <v>1</v>
      </c>
    </row>
    <row r="8" spans="1:10" ht="37.799999999999997" customHeight="1">
      <c r="A8" s="45"/>
      <c r="B8" s="45"/>
      <c r="C8" s="60"/>
      <c r="D8" s="43"/>
      <c r="J8" s="57" t="b">
        <f>+Attività[[#This Row],[Attività]]=costomax[[#This Row],[List]]</f>
        <v>1</v>
      </c>
    </row>
    <row r="9" spans="1:10">
      <c r="A9" s="45"/>
      <c r="B9" s="45"/>
      <c r="C9" s="60"/>
      <c r="D9" s="43"/>
      <c r="J9" s="57" t="b">
        <f>+Attività[[#This Row],[Attività]]=costomax[[#This Row],[List]]</f>
        <v>1</v>
      </c>
    </row>
    <row r="10" spans="1:10" ht="40.799999999999997" customHeight="1">
      <c r="A10" s="45"/>
      <c r="B10" s="45"/>
      <c r="C10" s="60"/>
      <c r="D10" s="43"/>
      <c r="J10" s="57" t="b">
        <f>+Attività[[#This Row],[Attività]]=costomax[[#This Row],[List]]</f>
        <v>1</v>
      </c>
    </row>
    <row r="11" spans="1:10">
      <c r="A11" s="52"/>
      <c r="B11" s="52"/>
      <c r="C11" s="61"/>
      <c r="D11" s="8"/>
      <c r="J11" s="57" t="b">
        <f>+Attività[[#This Row],[Attività]]=costomax[[#This Row],[List]]</f>
        <v>1</v>
      </c>
    </row>
    <row r="12" spans="1:10">
      <c r="A12" s="8"/>
      <c r="B12" s="62"/>
      <c r="C12" s="61"/>
      <c r="D12" s="8"/>
    </row>
    <row r="13" spans="1:10">
      <c r="A13" s="63"/>
      <c r="B13" s="64"/>
      <c r="C13" s="65"/>
      <c r="D13" s="64"/>
    </row>
  </sheetData>
  <sheetProtection selectLockedCells="1" selectUnlockedCells="1"/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0E1B72D31D24387990FE6741538EC" ma:contentTypeVersion="8" ma:contentTypeDescription="Create a new document." ma:contentTypeScope="" ma:versionID="147afc5784e524824538da77ac6e7aea">
  <xsd:schema xmlns:xsd="http://www.w3.org/2001/XMLSchema" xmlns:xs="http://www.w3.org/2001/XMLSchema" xmlns:p="http://schemas.microsoft.com/office/2006/metadata/properties" xmlns:ns2="cb2344b7-16d5-4d26-983b-2104d2d5b732" targetNamespace="http://schemas.microsoft.com/office/2006/metadata/properties" ma:root="true" ma:fieldsID="c8dad2c9373890be1ec101a4a87fa1d3" ns2:_="">
    <xsd:import namespace="cb2344b7-16d5-4d26-983b-2104d2d5b7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344b7-16d5-4d26-983b-2104d2d5b7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4EADCB-239D-4FE6-9DD2-3ABFCDFCBF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DA8B6F-2C0E-454A-B893-37B29FA882BA}">
  <ds:schemaRefs>
    <ds:schemaRef ds:uri="http://schemas.microsoft.com/office/2006/documentManagement/types"/>
    <ds:schemaRef ds:uri="http://schemas.microsoft.com/office/infopath/2007/PartnerControls"/>
    <ds:schemaRef ds:uri="cb2344b7-16d5-4d26-983b-2104d2d5b732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27FBEED-C352-46CA-8F50-381FE11775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2344b7-16d5-4d26-983b-2104d2d5b7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34831</vt:lpwstr>
  </property>
  <property fmtid="{D5CDD505-2E9C-101B-9397-08002B2CF9AE}" pid="4" name="OptimizationTime">
    <vt:lpwstr>20220802_1108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ISTRUZIONI</vt:lpstr>
      <vt:lpstr>BUDGET</vt:lpstr>
      <vt:lpstr>Datalist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Ciarliero</dc:creator>
  <cp:lastModifiedBy>Sarah Corti</cp:lastModifiedBy>
  <dcterms:created xsi:type="dcterms:W3CDTF">2020-07-28T16:47:47Z</dcterms:created>
  <dcterms:modified xsi:type="dcterms:W3CDTF">2022-08-02T09:04:54Z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0x010100DBD0E1B72D31D24387990FE6741538EC</vt:lpwstr>
  </property>
</Properties>
</file>