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4240" windowHeight="9495" activeTab="10"/>
  </bookViews>
  <sheets>
    <sheet name="Allegato A" sheetId="1" r:id="rId1"/>
    <sheet name="Allegato B" sheetId="2" r:id="rId2"/>
    <sheet name="Allegato C" sheetId="3" r:id="rId3"/>
    <sheet name="Allegato D" sheetId="4" r:id="rId4"/>
    <sheet name="Allegato E" sheetId="5" r:id="rId5"/>
    <sheet name="Allegato F" sheetId="6" r:id="rId6"/>
    <sheet name="Allegato G" sheetId="7" r:id="rId7"/>
    <sheet name="Allegato H" sheetId="11" r:id="rId8"/>
    <sheet name="Allegato I" sheetId="9" r:id="rId9"/>
    <sheet name="Allegato L" sheetId="8" r:id="rId10"/>
    <sheet name="Allegato M" sheetId="12" r:id="rId11"/>
    <sheet name="Foglio2" sheetId="13" r:id="rId12"/>
  </sheets>
  <calcPr calcId="145621" concurrentCalc="0"/>
</workbook>
</file>

<file path=xl/calcChain.xml><?xml version="1.0" encoding="utf-8"?>
<calcChain xmlns="http://schemas.openxmlformats.org/spreadsheetml/2006/main">
  <c r="J6" i="9" l="1"/>
  <c r="A1" i="13"/>
  <c r="A2" i="13"/>
  <c r="A3" i="13"/>
  <c r="A4" i="13"/>
  <c r="A5" i="13"/>
  <c r="A6" i="13"/>
  <c r="A7" i="13"/>
  <c r="A9" i="13"/>
  <c r="A10" i="13"/>
  <c r="A12" i="13"/>
  <c r="J15" i="7"/>
  <c r="I3" i="12"/>
  <c r="I4" i="12"/>
  <c r="I5" i="12"/>
  <c r="I6" i="12"/>
  <c r="I7" i="12"/>
  <c r="I8" i="12"/>
  <c r="I9" i="12"/>
  <c r="I10" i="12"/>
  <c r="G11" i="12"/>
  <c r="J5" i="11"/>
  <c r="L7" i="6"/>
  <c r="K7" i="6"/>
  <c r="M7" i="6"/>
  <c r="K12" i="5"/>
  <c r="A4" i="5"/>
  <c r="A5" i="5"/>
  <c r="A6" i="5"/>
  <c r="A7" i="5"/>
  <c r="A8" i="5"/>
  <c r="A9" i="5"/>
  <c r="A10" i="5"/>
  <c r="A11" i="5"/>
  <c r="L6" i="3"/>
  <c r="L5" i="3"/>
  <c r="L4" i="3"/>
  <c r="L3" i="3"/>
  <c r="H6" i="2"/>
  <c r="J5" i="1"/>
</calcChain>
</file>

<file path=xl/sharedStrings.xml><?xml version="1.0" encoding="utf-8"?>
<sst xmlns="http://schemas.openxmlformats.org/spreadsheetml/2006/main" count="449" uniqueCount="301">
  <si>
    <t>ISTITUTO SCOLASTICO</t>
  </si>
  <si>
    <t>TIPOLOGIA INTERVENTO</t>
  </si>
  <si>
    <t xml:space="preserve">Adeguamento sismico dell'edificio scolastico </t>
  </si>
  <si>
    <t>Codice Anagrafe edificio</t>
  </si>
  <si>
    <t xml:space="preserve">Adeguamento sismico dell'edificio pubblico ad uso scolastico </t>
  </si>
  <si>
    <t xml:space="preserve">Edificio scolastico denominato "Ten. R.Davia" </t>
  </si>
  <si>
    <t xml:space="preserve">CONTRIBUTO RICHIESTO                    </t>
  </si>
  <si>
    <t>Indice di sicurezza sismico (IS-V) Ante/ Post operam</t>
  </si>
  <si>
    <t>Beneficiario: Comune</t>
  </si>
  <si>
    <t>zona 3 (0,107g)</t>
  </si>
  <si>
    <t>zona 2 (0,195g)</t>
  </si>
  <si>
    <t>Istituto comprensivio statale "Albino Pierro" - scuola INFANZIA E PRIMARIA - CORPO A</t>
  </si>
  <si>
    <t>0,48 - 1,28</t>
  </si>
  <si>
    <t>0,36 - 1,01</t>
  </si>
  <si>
    <t>Cofinanziamento</t>
  </si>
  <si>
    <r>
      <t>Zona simica: a</t>
    </r>
    <r>
      <rPr>
        <vertAlign val="subscript"/>
        <sz val="8"/>
        <color theme="1"/>
        <rFont val="Verdana"/>
        <family val="2"/>
      </rPr>
      <t>g</t>
    </r>
  </si>
  <si>
    <t xml:space="preserve">Livello progettazione   1 (p.fattibil.)  2 (P. definit.)       3 (P. esecut.)        </t>
  </si>
  <si>
    <t>REGIONE BASILICATA</t>
  </si>
  <si>
    <t>Totale</t>
  </si>
  <si>
    <t>PROV.</t>
  </si>
  <si>
    <t>ENTE</t>
  </si>
  <si>
    <t>COD. EDIFICIO</t>
  </si>
  <si>
    <t>TIPOLOGIA DI INTERVENTO</t>
  </si>
  <si>
    <t xml:space="preserve">LIVELLO DI PROGETTAZIONE </t>
  </si>
  <si>
    <t>importo finanziamento richiesto</t>
  </si>
  <si>
    <t>Coofinanziamento (se presente)</t>
  </si>
  <si>
    <t>INDICE RS SDF</t>
  </si>
  <si>
    <t>INDICE RS SDP</t>
  </si>
  <si>
    <t>ZONA SISMICA</t>
  </si>
  <si>
    <t>CS</t>
  </si>
  <si>
    <t>COMUNE - SAN MARCO ARGENTANO</t>
  </si>
  <si>
    <t>0781230706</t>
  </si>
  <si>
    <t>CSEE8AE012 S.MARCO ARGENTANO - CENTRO-</t>
  </si>
  <si>
    <t>ADEGUAMENTO SISMICO</t>
  </si>
  <si>
    <t>DEFINITIVO</t>
  </si>
  <si>
    <t>KR</t>
  </si>
  <si>
    <t>COMUNE - MESORACA</t>
  </si>
  <si>
    <t>[KRIC827001 - KRAA82701T] - INFANZIA - FILIPPA -</t>
  </si>
  <si>
    <t>COMUNE - PALLAGORIO</t>
  </si>
  <si>
    <t>[KRIC81700A - KRAA817017] - INFANZIA - VIA NAZIONALE - [KRIC81700A - KREE81701C] - PRIMARIA - PALLAGORIO -</t>
  </si>
  <si>
    <t>REGIONE CALABRIA</t>
  </si>
  <si>
    <t xml:space="preserve">REGIONE CAMPANIA </t>
  </si>
  <si>
    <t xml:space="preserve">Z.S. </t>
  </si>
  <si>
    <t>Beneficiario</t>
  </si>
  <si>
    <t>PR</t>
  </si>
  <si>
    <t>Codice ARES</t>
  </si>
  <si>
    <t>Titolo Progetto</t>
  </si>
  <si>
    <t>Tipologia intervento</t>
  </si>
  <si>
    <t>Livello Progettuale</t>
  </si>
  <si>
    <t xml:space="preserve">IR ex ante </t>
  </si>
  <si>
    <t>IR ex post</t>
  </si>
  <si>
    <t>Costo intervento</t>
  </si>
  <si>
    <t>Quota finanziamento</t>
  </si>
  <si>
    <t>San Nicola Manfredi</t>
  </si>
  <si>
    <t>BN</t>
  </si>
  <si>
    <t>Lavori di realizzazione di un Polo Scolastico a San Nicola Manfredi - II° Stralcio funzionale (scuola)</t>
  </si>
  <si>
    <t>Nuova costruzione</t>
  </si>
  <si>
    <t>Esecutivo</t>
  </si>
  <si>
    <t>Apice</t>
  </si>
  <si>
    <t>Interventi di adeguamento sismico scuola elementare ed ex scuola materna di via della Cultura in Apice N.C.</t>
  </si>
  <si>
    <t>Adeguamento</t>
  </si>
  <si>
    <t xml:space="preserve">Provincia Benevento </t>
  </si>
  <si>
    <t>Interventi di adeguamento sismico e riqualificazione strutturale degli immobili del complesso "G.B. Bosco Lucarelli" di Benevento</t>
  </si>
  <si>
    <t xml:space="preserve">Definitivo </t>
  </si>
  <si>
    <t>TOTALE</t>
  </si>
  <si>
    <t>COMUNE BENEFICIARIO</t>
  </si>
  <si>
    <t>CODICE ANAGRAFE</t>
  </si>
  <si>
    <t>DENOMINAZIONE SCUOLA</t>
  </si>
  <si>
    <t>FINANZIAMENTO RICHIESTO</t>
  </si>
  <si>
    <t>TRICESIMO</t>
  </si>
  <si>
    <t>scuola primaria "G. Ellero"</t>
  </si>
  <si>
    <t>adeguamento sismico 1^ lotto</t>
  </si>
  <si>
    <t>definitivo</t>
  </si>
  <si>
    <t>DIGNANO</t>
  </si>
  <si>
    <t>0300320002</t>
  </si>
  <si>
    <t>scuola primaria "J. Pirona"</t>
  </si>
  <si>
    <t>adeguamento sismico 2^ lotto</t>
  </si>
  <si>
    <t>esecutivo</t>
  </si>
  <si>
    <t>REMANZACCO</t>
  </si>
  <si>
    <t>0300910003</t>
  </si>
  <si>
    <t>scuola secondaria I° "I. Nievo"</t>
  </si>
  <si>
    <t>adeguamento sismico</t>
  </si>
  <si>
    <t>indice di rischio sismico post operam</t>
  </si>
  <si>
    <t>TIPO DI INTERVENTO</t>
  </si>
  <si>
    <t xml:space="preserve"> indice di rischio sismico ante operam</t>
  </si>
  <si>
    <t xml:space="preserve"> LIVELLO PROGETTAZIONE</t>
  </si>
  <si>
    <t>n.</t>
  </si>
  <si>
    <t>REGIONE FRIULI VENEZIA GIULIA</t>
  </si>
  <si>
    <t>PROV</t>
  </si>
  <si>
    <t>UD</t>
  </si>
  <si>
    <t xml:space="preserve">n. </t>
  </si>
  <si>
    <t>prov.</t>
  </si>
  <si>
    <t>MT</t>
  </si>
  <si>
    <t>TURSI</t>
  </si>
  <si>
    <t xml:space="preserve">CALCIANO </t>
  </si>
  <si>
    <t>Nr.</t>
  </si>
  <si>
    <t>Ente</t>
  </si>
  <si>
    <t>Oggetto</t>
  </si>
  <si>
    <t>Codice Edificio Anagrafe</t>
  </si>
  <si>
    <t>indice di rischio sismico ante operam</t>
  </si>
  <si>
    <t>Zona Sismica</t>
  </si>
  <si>
    <t>Livello di progettazione</t>
  </si>
  <si>
    <t>Finanziamento richiesto</t>
  </si>
  <si>
    <t>Cofinanz. Ente</t>
  </si>
  <si>
    <t>FR</t>
  </si>
  <si>
    <t>Santopadre</t>
  </si>
  <si>
    <t>Sc. Mat. "G. Coletti"</t>
  </si>
  <si>
    <t>0600690681</t>
  </si>
  <si>
    <t>prog. definitivo</t>
  </si>
  <si>
    <t>Rocca d'Arce</t>
  </si>
  <si>
    <t>Scuola Canale (via omonima)</t>
  </si>
  <si>
    <t>0600590767</t>
  </si>
  <si>
    <t>Posta Fibreno</t>
  </si>
  <si>
    <t>Materna Casalvittoria</t>
  </si>
  <si>
    <t>0600570231</t>
  </si>
  <si>
    <t>Ir &gt; 1</t>
  </si>
  <si>
    <t>Elementare A. Carbone</t>
  </si>
  <si>
    <t>0600570422</t>
  </si>
  <si>
    <t>RI</t>
  </si>
  <si>
    <t>Belmonte in Sabina</t>
  </si>
  <si>
    <t>Rosatelli</t>
  </si>
  <si>
    <t>0570050071</t>
  </si>
  <si>
    <t>RM</t>
  </si>
  <si>
    <t>Marino</t>
  </si>
  <si>
    <t>Anna Frank</t>
  </si>
  <si>
    <t>0580570774</t>
  </si>
  <si>
    <t>prog. esecutivo</t>
  </si>
  <si>
    <t>Monterotondo</t>
  </si>
  <si>
    <t>Istituto statale Espazia via J.F. Kennedy</t>
  </si>
  <si>
    <t>0580651297</t>
  </si>
  <si>
    <t>Riofreddo</t>
  </si>
  <si>
    <t>Istit. "C. Garibaldi"</t>
  </si>
  <si>
    <t>Monte San Giovanni in Sabina</t>
  </si>
  <si>
    <t>Materna Gallo</t>
  </si>
  <si>
    <t>0570430028</t>
  </si>
  <si>
    <t xml:space="preserve">REGIONE LAZIO </t>
  </si>
  <si>
    <t>ID</t>
  </si>
  <si>
    <t>codice edificio</t>
  </si>
  <si>
    <t>indirizzo edificio</t>
  </si>
  <si>
    <t>Comune richiedente</t>
  </si>
  <si>
    <t>zona sismica</t>
  </si>
  <si>
    <t xml:space="preserve">livello prog (1) </t>
  </si>
  <si>
    <t>costo opera</t>
  </si>
  <si>
    <t>finanziamento richiesto</t>
  </si>
  <si>
    <t>quota ente</t>
  </si>
  <si>
    <t>intervento</t>
  </si>
  <si>
    <t>090020014</t>
  </si>
  <si>
    <t>via degli Orti snc</t>
  </si>
  <si>
    <t>adeguamento sismico ed adeguamento antincendio</t>
  </si>
  <si>
    <t>0,13   (LC1)</t>
  </si>
  <si>
    <t>0110150136</t>
  </si>
  <si>
    <t>via Aldo Ferrari 39</t>
  </si>
  <si>
    <t>LA SPEZIA</t>
  </si>
  <si>
    <t>0,472 (LC3)</t>
  </si>
  <si>
    <t>0100480204</t>
  </si>
  <si>
    <t>via alle Scuole 1</t>
  </si>
  <si>
    <t>REZZOAGLIO</t>
  </si>
  <si>
    <t>--</t>
  </si>
  <si>
    <t xml:space="preserve">adeguamento sismico edificio A </t>
  </si>
  <si>
    <t>0,306 (LC2)</t>
  </si>
  <si>
    <t>0100060207</t>
  </si>
  <si>
    <t>via Viazze 2</t>
  </si>
  <si>
    <t>BUSALLA</t>
  </si>
  <si>
    <t>adeguamento sismico palestra</t>
  </si>
  <si>
    <t>0,269 (LC2)</t>
  </si>
  <si>
    <t>indice pre operam</t>
  </si>
  <si>
    <t>indice post operam</t>
  </si>
  <si>
    <t>REGIONE LIGURIA</t>
  </si>
  <si>
    <t>Prov.</t>
  </si>
  <si>
    <t>ALBENGA</t>
  </si>
  <si>
    <t>SV</t>
  </si>
  <si>
    <t>SP</t>
  </si>
  <si>
    <t>GE</t>
  </si>
  <si>
    <t>REGIONE LOMBARDIA</t>
  </si>
  <si>
    <t>Id.</t>
  </si>
  <si>
    <t>Ente Beneficiario</t>
  </si>
  <si>
    <t>Codice anagrafe edificio</t>
  </si>
  <si>
    <t>Indice di rischio sismico</t>
  </si>
  <si>
    <t>Zona sismica</t>
  </si>
  <si>
    <t>Contributo richiesto</t>
  </si>
  <si>
    <t>ante operam</t>
  </si>
  <si>
    <t>post operam</t>
  </si>
  <si>
    <t>0170200106</t>
  </si>
  <si>
    <t>Progetto esecutivo</t>
  </si>
  <si>
    <t>0200071156</t>
  </si>
  <si>
    <t>0200700309</t>
  </si>
  <si>
    <t>0190480005</t>
  </si>
  <si>
    <t>0181170351</t>
  </si>
  <si>
    <t>0170611083</t>
  </si>
  <si>
    <t>Progetto definitivo</t>
  </si>
  <si>
    <t>0190780083</t>
  </si>
  <si>
    <t>0171380142</t>
  </si>
  <si>
    <t>BS</t>
  </si>
  <si>
    <t>MN</t>
  </si>
  <si>
    <t>CR</t>
  </si>
  <si>
    <t>PV</t>
  </si>
  <si>
    <t xml:space="preserve">Comune di Borgo San Giacomo </t>
  </si>
  <si>
    <t xml:space="preserve">Comune di Bozzolo </t>
  </si>
  <si>
    <t xml:space="preserve">Comune di Gerre de' Caprioli </t>
  </si>
  <si>
    <t xml:space="preserve">Comune di Concesio </t>
  </si>
  <si>
    <t xml:space="preserve">Comune di Quintano </t>
  </si>
  <si>
    <t>REGIONE VENETO</t>
  </si>
  <si>
    <t>N. id</t>
  </si>
  <si>
    <t>Provincia</t>
  </si>
  <si>
    <t>Codice edificio Anagrafe</t>
  </si>
  <si>
    <t>Istituto scolastico</t>
  </si>
  <si>
    <t>tipologia intervento</t>
  </si>
  <si>
    <t>livello di progettazione</t>
  </si>
  <si>
    <t xml:space="preserve">importo di finanziamento richiesto </t>
  </si>
  <si>
    <t>Cofinanziamento (se presente)</t>
  </si>
  <si>
    <t>Progressivo</t>
  </si>
  <si>
    <t>IR ante-operam</t>
  </si>
  <si>
    <t>IR post-operam</t>
  </si>
  <si>
    <t>VR</t>
  </si>
  <si>
    <t>COMUNE DI BADIA CALAVENA</t>
  </si>
  <si>
    <t>0230053135</t>
  </si>
  <si>
    <t>VRIC858003</t>
  </si>
  <si>
    <t>&gt; 1</t>
  </si>
  <si>
    <t>TV</t>
  </si>
  <si>
    <t>COMUNE DI CASTELFRANCO VENETO</t>
  </si>
  <si>
    <t>0260122665</t>
  </si>
  <si>
    <t>TVMM81501E</t>
  </si>
  <si>
    <t>Progetto esecutivo approvato almeno in linea tecnica</t>
  </si>
  <si>
    <t>&lt;= 0,2</t>
  </si>
  <si>
    <t>&gt;= 1</t>
  </si>
  <si>
    <t>VI</t>
  </si>
  <si>
    <t>COMUNE DI TORREBELVICINO</t>
  </si>
  <si>
    <t>0241070849</t>
  </si>
  <si>
    <t>VIEE836032</t>
  </si>
  <si>
    <t>COMUNE DI CARBONERA</t>
  </si>
  <si>
    <t>0260082510</t>
  </si>
  <si>
    <t>TVEE856041</t>
  </si>
  <si>
    <t>COMUNE DI MONTE DI MALO</t>
  </si>
  <si>
    <t>0240633037</t>
  </si>
  <si>
    <t>VIEE80802R</t>
  </si>
  <si>
    <t>0260122667</t>
  </si>
  <si>
    <t>COMUNE DI ODERZO</t>
  </si>
  <si>
    <t>0260512981</t>
  </si>
  <si>
    <t>TVMM884011</t>
  </si>
  <si>
    <t>COMUNE DI BREDA DI PIAVE</t>
  </si>
  <si>
    <t>0260052566</t>
  </si>
  <si>
    <t>TVMM85801C</t>
  </si>
  <si>
    <t>Prov</t>
  </si>
  <si>
    <t>Indice di rischio sismico  ante operam -    Ir</t>
  </si>
  <si>
    <t>Indice di rischio sismico  post operam -    Ir</t>
  </si>
  <si>
    <t>RG</t>
  </si>
  <si>
    <t>LIBERO CONSORZIO COMUNALE DI RAGUSA</t>
  </si>
  <si>
    <t>0880060941</t>
  </si>
  <si>
    <t>[RGIS004004 - RGIS004004] - IIS - Giovanni Verga - [RGIS004004 - RGPM00401G] - IM - Giovanni Verga - [RGIS004004 - RGRC00450B] - IPSS - Giovanni Verga (serale) -  MODICA</t>
  </si>
  <si>
    <t>Adeguamento sismico + altre opere</t>
  </si>
  <si>
    <t>Progetto esecutivo munito di verbale di verifica, approvazione in linea tecnica, validazione e dichiarazione di cantierabilita`</t>
  </si>
  <si>
    <t>ME</t>
  </si>
  <si>
    <t>COMUNE - SANT`AGATA DI MILITELLO</t>
  </si>
  <si>
    <t>0830843412</t>
  </si>
  <si>
    <t>[MEIC87900R - MEIC87900R] - IC - Sant`Agata Militello - [MEIC87900R - MEEE87901V] - Primaria - Via Vittorio Veneto -</t>
  </si>
  <si>
    <t>AG</t>
  </si>
  <si>
    <t>COMUNE - RAFFADALI</t>
  </si>
  <si>
    <t>0840302756</t>
  </si>
  <si>
    <t>[AGIC863003 - AGIC863003] - IC - Garibaldi-Capuana - [AGIC863003 - AGAA86301X] - Infanzia - Giuseppe Garibaldi - [AGIC863003 - AGEE863015] - Primaria - Giuseppe Garibaldi -</t>
  </si>
  <si>
    <t>COMUNE - GIOIOSA MAREA</t>
  </si>
  <si>
    <t>0830333763</t>
  </si>
  <si>
    <t>[MEIC84400T - MEAA84404T] - Infanzia - San Giorgio - [MEIC84400T - MEEE844054] - Primaria - San Giorgio -</t>
  </si>
  <si>
    <t xml:space="preserve">Adeguamento sismico </t>
  </si>
  <si>
    <t>Progetto Definitivo</t>
  </si>
  <si>
    <t>TOT.</t>
  </si>
  <si>
    <t>REGIONE SICILIA</t>
  </si>
  <si>
    <t>ISTITUTO</t>
  </si>
  <si>
    <t>LIVELLO PROGETTAZIONE</t>
  </si>
  <si>
    <t>RICHIESTA FINANZIAMENTO</t>
  </si>
  <si>
    <t>COFINANZIAMENTO</t>
  </si>
  <si>
    <t>CN</t>
  </si>
  <si>
    <t>COMUNE DI BAGNOLO PIEMONTE</t>
  </si>
  <si>
    <t>Bagnolo Piemonte, 0040090003; -Bagnolo Piemonte, 0040090005</t>
  </si>
  <si>
    <t>SCUOLA SECONDARIA I GRADO BEPPE FENOGLIO</t>
  </si>
  <si>
    <t xml:space="preserve">A2 nuova costruzione, , c2 nuova costruzione, , </t>
  </si>
  <si>
    <t>progetto definitivo</t>
  </si>
  <si>
    <t>TO</t>
  </si>
  <si>
    <t>COMUNE DI PINEROLO</t>
  </si>
  <si>
    <t>Pinerolo, 0011910020</t>
  </si>
  <si>
    <t>SCUOLA PRIMARIA COLLODI</t>
  </si>
  <si>
    <t>A1 adeguamento, , , ,</t>
  </si>
  <si>
    <t>REGIONE PIEMONTE</t>
  </si>
  <si>
    <t>0170650556</t>
  </si>
  <si>
    <t>0170650569</t>
  </si>
  <si>
    <t>0171660426</t>
  </si>
  <si>
    <t xml:space="preserve">Prov. </t>
  </si>
  <si>
    <t xml:space="preserve">Comune di Volta Mantovana </t>
  </si>
  <si>
    <t xml:space="preserve">Comune di Darfo Boario Terme </t>
  </si>
  <si>
    <t>Comune di Ponte Nizza</t>
  </si>
  <si>
    <t>Comune di San Paolo</t>
  </si>
  <si>
    <t>Comune di Rovato</t>
  </si>
  <si>
    <t>REGIONE PUGLIA</t>
  </si>
  <si>
    <t>FG</t>
  </si>
  <si>
    <t>Comune di Orta Nova</t>
  </si>
  <si>
    <t>710041895</t>
  </si>
  <si>
    <t>710140317</t>
  </si>
  <si>
    <t xml:space="preserve">Comune di Apricena </t>
  </si>
  <si>
    <t>Comune di Casalvecchio di Puglia</t>
  </si>
  <si>
    <t>α &gt; 1</t>
  </si>
  <si>
    <t>Indice di rischio sismico  ante operam</t>
  </si>
  <si>
    <t>Indice di rischio sismico  post operam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</si>
</sst>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7" formatCode="&quot;€&quot;\ #,##0.00;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[$€-2]\ #,##0.00;[Red]\-[$€-2]\ #,##0.00"/>
    <numFmt numFmtId="165" formatCode="_-&quot;€ &quot;* #,##0.00_-;&quot;-€ &quot;* #,##0.00_-;_-&quot;€ &quot;* \-??_-;_-@_-"/>
    <numFmt numFmtId="166" formatCode="_-* #,##0.00&quot; €&quot;_-;\-* #,##0.00&quot; €&quot;_-;_-* \-??&quot; €&quot;_-;_-@_-"/>
    <numFmt numFmtId="167" formatCode="0.000"/>
    <numFmt numFmtId="168" formatCode="#"/>
    <numFmt numFmtId="169" formatCode="0.0000000"/>
    <numFmt numFmtId="170" formatCode="_-[$€-410]\ * #,##0.00_-;\-[$€-410]\ * #,##0.00_-;_-[$€-410]\ * &quot;-&quot;??_-;_-@_-"/>
    <numFmt numFmtId="171" formatCode="[$€-410]\ #,##0.00;[Red][$€-410]\ #,##0.00"/>
    <numFmt numFmtId="172" formatCode="&quot;€ &quot;#,##0.00"/>
    <numFmt numFmtId="173" formatCode="0.0000"/>
  </numFmts>
  <fonts count="55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vertAlign val="subscript"/>
      <sz val="8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b/>
      <sz val="9"/>
      <color theme="1"/>
      <name val="Verdana"/>
      <family val="2"/>
    </font>
    <font>
      <sz val="10"/>
      <name val="Arial"/>
      <family val="2"/>
    </font>
    <font>
      <sz val="10"/>
      <color indexed="9"/>
      <name val="Mangal"/>
      <family val="2"/>
    </font>
    <font>
      <sz val="10"/>
      <color indexed="9"/>
      <name val="Arial"/>
      <family val="2"/>
    </font>
    <font>
      <sz val="10"/>
      <color indexed="8"/>
      <name val="Mangal"/>
      <family val="2"/>
    </font>
    <font>
      <b/>
      <sz val="10"/>
      <color indexed="8"/>
      <name val="Arial"/>
      <family val="2"/>
    </font>
    <font>
      <sz val="10"/>
      <color indexed="10"/>
      <name val="Mang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0"/>
      <color indexed="23"/>
      <name val="Mangal"/>
      <family val="2"/>
    </font>
    <font>
      <i/>
      <sz val="10"/>
      <color indexed="23"/>
      <name val="Arial"/>
      <family val="2"/>
    </font>
    <font>
      <sz val="10"/>
      <color indexed="17"/>
      <name val="Mangal"/>
      <family val="2"/>
    </font>
    <font>
      <sz val="10"/>
      <color indexed="17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b/>
      <sz val="24"/>
      <color indexed="8"/>
      <name val="Arial"/>
      <family val="2"/>
    </font>
    <font>
      <u/>
      <sz val="10"/>
      <color indexed="12"/>
      <name val="Mangal"/>
      <family val="2"/>
    </font>
    <font>
      <u/>
      <sz val="10"/>
      <color indexed="12"/>
      <name val="Arial"/>
      <family val="2"/>
    </font>
    <font>
      <sz val="10"/>
      <color indexed="19"/>
      <name val="Mangal"/>
      <family val="2"/>
    </font>
    <font>
      <sz val="10"/>
      <color indexed="19"/>
      <name val="Arial"/>
      <family val="2"/>
    </font>
    <font>
      <sz val="10"/>
      <color indexed="63"/>
      <name val="Mangal"/>
      <family val="2"/>
    </font>
    <font>
      <sz val="10"/>
      <color indexed="63"/>
      <name val="Arial"/>
      <family val="2"/>
    </font>
    <font>
      <sz val="10"/>
      <name val="Mangal"/>
      <family val="2"/>
    </font>
    <font>
      <sz val="9"/>
      <name val="Arial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  <charset val="1"/>
    </font>
    <font>
      <b/>
      <sz val="9"/>
      <color indexed="8"/>
      <name val="Calibri"/>
      <family val="2"/>
      <charset val="1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name val="Arial"/>
      <family val="2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Calibri"/>
      <family val="2"/>
    </font>
    <font>
      <sz val="11"/>
      <color indexed="8"/>
      <name val="Calibri"/>
      <family val="2"/>
      <charset val="1"/>
    </font>
    <font>
      <b/>
      <sz val="12"/>
      <color indexed="8"/>
      <name val="Calibri"/>
      <family val="2"/>
      <charset val="1"/>
    </font>
    <font>
      <b/>
      <sz val="12"/>
      <name val="Arial"/>
      <family val="2"/>
    </font>
    <font>
      <sz val="12"/>
      <color indexed="8"/>
      <name val="Calibri"/>
      <family val="2"/>
      <charset val="1"/>
    </font>
    <font>
      <b/>
      <sz val="12"/>
      <color indexed="8"/>
      <name val="Calibri"/>
      <family val="2"/>
    </font>
    <font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1">
    <xf numFmtId="0" fontId="0" fillId="0" borderId="0"/>
    <xf numFmtId="44" fontId="5" fillId="0" borderId="0" applyFont="0" applyFill="0" applyBorder="0" applyAlignment="0" applyProtection="0"/>
    <xf numFmtId="0" fontId="9" fillId="0" borderId="0"/>
    <xf numFmtId="165" fontId="9" fillId="0" borderId="0" applyFill="0" applyBorder="0" applyAlignment="0" applyProtection="0"/>
    <xf numFmtId="0" fontId="10" fillId="2" borderId="0" applyNumberFormat="0" applyBorder="0" applyAlignment="0" applyProtection="0"/>
    <xf numFmtId="0" fontId="11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5" borderId="0" applyNumberFormat="0" applyBorder="0" applyAlignment="0" applyProtection="0"/>
    <xf numFmtId="0" fontId="10" fillId="6" borderId="0" applyNumberFormat="0" applyBorder="0" applyAlignment="0" applyProtection="0"/>
    <xf numFmtId="0" fontId="16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20" fillId="7" borderId="0" applyNumberFormat="0" applyBorder="0" applyAlignment="0" applyProtection="0"/>
    <xf numFmtId="0" fontId="1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8" borderId="0" applyNumberFormat="0" applyBorder="0" applyAlignment="0" applyProtection="0"/>
    <xf numFmtId="0" fontId="27" fillId="8" borderId="0" applyNumberFormat="0" applyBorder="0" applyAlignment="0" applyProtection="0"/>
    <xf numFmtId="0" fontId="28" fillId="8" borderId="2" applyNumberFormat="0" applyAlignment="0" applyProtection="0"/>
    <xf numFmtId="0" fontId="29" fillId="8" borderId="2" applyNumberFormat="0" applyAlignment="0" applyProtection="0"/>
    <xf numFmtId="0" fontId="3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7" fillId="0" borderId="0"/>
    <xf numFmtId="165" fontId="49" fillId="0" borderId="0"/>
    <xf numFmtId="0" fontId="49" fillId="0" borderId="0"/>
  </cellStyleXfs>
  <cellXfs count="171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1" fillId="0" borderId="0" xfId="0" applyFont="1" applyBorder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/>
    </xf>
    <xf numFmtId="164" fontId="8" fillId="0" borderId="1" xfId="0" applyNumberFormat="1" applyFont="1" applyFill="1" applyBorder="1"/>
    <xf numFmtId="169" fontId="40" fillId="0" borderId="7" xfId="0" applyNumberFormat="1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3" fillId="0" borderId="1" xfId="2" applyFont="1" applyBorder="1" applyAlignment="1">
      <alignment horizontal="center" vertical="center" wrapText="1"/>
    </xf>
    <xf numFmtId="0" fontId="34" fillId="0" borderId="1" xfId="2" applyFont="1" applyBorder="1" applyAlignment="1">
      <alignment horizontal="center" vertical="center" wrapText="1"/>
    </xf>
    <xf numFmtId="166" fontId="33" fillId="0" borderId="1" xfId="3" applyNumberFormat="1" applyFont="1" applyFill="1" applyBorder="1" applyAlignment="1" applyProtection="1">
      <alignment horizontal="center" vertical="center" wrapText="1"/>
    </xf>
    <xf numFmtId="167" fontId="33" fillId="0" borderId="1" xfId="3" applyNumberFormat="1" applyFont="1" applyFill="1" applyBorder="1" applyAlignment="1" applyProtection="1">
      <alignment horizontal="center" vertical="center" wrapText="1"/>
    </xf>
    <xf numFmtId="168" fontId="33" fillId="0" borderId="1" xfId="3" applyNumberFormat="1" applyFont="1" applyFill="1" applyBorder="1" applyAlignment="1" applyProtection="1">
      <alignment horizontal="center" vertical="center" wrapText="1"/>
    </xf>
    <xf numFmtId="0" fontId="38" fillId="0" borderId="1" xfId="2" applyFont="1" applyBorder="1" applyAlignment="1">
      <alignment horizontal="center" vertical="center" wrapText="1"/>
    </xf>
    <xf numFmtId="166" fontId="38" fillId="0" borderId="1" xfId="2" applyNumberFormat="1" applyFont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44" fontId="40" fillId="0" borderId="7" xfId="1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 vertical="center"/>
    </xf>
    <xf numFmtId="0" fontId="41" fillId="0" borderId="7" xfId="0" applyFont="1" applyBorder="1" applyAlignment="1">
      <alignment horizontal="left" vertical="center"/>
    </xf>
    <xf numFmtId="0" fontId="9" fillId="0" borderId="0" xfId="2"/>
    <xf numFmtId="0" fontId="31" fillId="0" borderId="0" xfId="2" applyFont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0" fontId="41" fillId="0" borderId="7" xfId="0" applyFont="1" applyBorder="1" applyAlignment="1">
      <alignment horizontal="justify" vertical="center" wrapText="1"/>
    </xf>
    <xf numFmtId="0" fontId="41" fillId="0" borderId="8" xfId="0" applyFont="1" applyBorder="1" applyAlignment="1">
      <alignment horizontal="center" vertical="center"/>
    </xf>
    <xf numFmtId="170" fontId="41" fillId="0" borderId="7" xfId="1" quotePrefix="1" applyNumberFormat="1" applyFont="1" applyBorder="1" applyAlignment="1">
      <alignment horizontal="center" vertical="center"/>
    </xf>
    <xf numFmtId="170" fontId="41" fillId="0" borderId="7" xfId="0" applyNumberFormat="1" applyFont="1" applyBorder="1" applyAlignment="1">
      <alignment horizontal="center" vertical="center"/>
    </xf>
    <xf numFmtId="170" fontId="41" fillId="0" borderId="7" xfId="1" applyNumberFormat="1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left" vertical="center"/>
    </xf>
    <xf numFmtId="0" fontId="41" fillId="0" borderId="10" xfId="0" applyFont="1" applyBorder="1" applyAlignment="1">
      <alignment horizontal="center" vertical="center"/>
    </xf>
    <xf numFmtId="0" fontId="41" fillId="9" borderId="10" xfId="0" applyFont="1" applyFill="1" applyBorder="1" applyAlignment="1">
      <alignment horizontal="center" vertical="center"/>
    </xf>
    <xf numFmtId="0" fontId="41" fillId="0" borderId="10" xfId="0" applyFont="1" applyBorder="1" applyAlignment="1">
      <alignment horizontal="justify" vertical="center" wrapText="1"/>
    </xf>
    <xf numFmtId="0" fontId="41" fillId="0" borderId="11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 wrapText="1"/>
    </xf>
    <xf numFmtId="0" fontId="0" fillId="0" borderId="7" xfId="0" applyBorder="1"/>
    <xf numFmtId="170" fontId="0" fillId="0" borderId="7" xfId="0" applyNumberFormat="1" applyBorder="1"/>
    <xf numFmtId="0" fontId="9" fillId="0" borderId="7" xfId="0" applyNumberFormat="1" applyFont="1" applyFill="1" applyBorder="1" applyAlignment="1">
      <alignment horizontal="center" vertical="center" wrapText="1"/>
    </xf>
    <xf numFmtId="170" fontId="9" fillId="0" borderId="7" xfId="1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/>
    </xf>
    <xf numFmtId="0" fontId="0" fillId="0" borderId="7" xfId="0" applyNumberFormat="1" applyFont="1" applyFill="1" applyBorder="1" applyAlignment="1">
      <alignment horizontal="center" vertical="center"/>
    </xf>
    <xf numFmtId="2" fontId="0" fillId="0" borderId="7" xfId="0" applyNumberFormat="1" applyFont="1" applyFill="1" applyBorder="1" applyAlignment="1">
      <alignment horizontal="center" vertical="center"/>
    </xf>
    <xf numFmtId="170" fontId="0" fillId="0" borderId="7" xfId="1" applyNumberFormat="1" applyFont="1" applyFill="1" applyBorder="1" applyAlignment="1"/>
    <xf numFmtId="49" fontId="9" fillId="0" borderId="7" xfId="0" applyNumberFormat="1" applyFont="1" applyFill="1" applyBorder="1" applyAlignment="1">
      <alignment horizontal="center" vertical="center"/>
    </xf>
    <xf numFmtId="0" fontId="6" fillId="0" borderId="7" xfId="0" applyFont="1" applyBorder="1"/>
    <xf numFmtId="170" fontId="6" fillId="0" borderId="7" xfId="1" applyNumberFormat="1" applyFont="1" applyFill="1" applyBorder="1" applyAlignment="1"/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0" fillId="9" borderId="7" xfId="0" applyFill="1" applyBorder="1" applyAlignment="1">
      <alignment horizontal="center" wrapText="1"/>
    </xf>
    <xf numFmtId="0" fontId="0" fillId="9" borderId="7" xfId="0" applyFill="1" applyBorder="1" applyAlignment="1">
      <alignment horizontal="left" wrapText="1"/>
    </xf>
    <xf numFmtId="0" fontId="0" fillId="9" borderId="7" xfId="0" applyFill="1" applyBorder="1" applyAlignment="1">
      <alignment wrapText="1"/>
    </xf>
    <xf numFmtId="4" fontId="0" fillId="9" borderId="7" xfId="0" applyNumberFormat="1" applyFill="1" applyBorder="1" applyAlignment="1">
      <alignment wrapText="1"/>
    </xf>
    <xf numFmtId="0" fontId="0" fillId="9" borderId="7" xfId="0" applyFill="1" applyBorder="1" applyAlignment="1">
      <alignment horizontal="center"/>
    </xf>
    <xf numFmtId="0" fontId="0" fillId="9" borderId="7" xfId="0" applyFill="1" applyBorder="1"/>
    <xf numFmtId="4" fontId="0" fillId="9" borderId="7" xfId="0" applyNumberFormat="1" applyFill="1" applyBorder="1"/>
    <xf numFmtId="0" fontId="0" fillId="9" borderId="12" xfId="0" applyFill="1" applyBorder="1" applyAlignment="1">
      <alignment horizontal="center"/>
    </xf>
    <xf numFmtId="4" fontId="0" fillId="9" borderId="5" xfId="0" applyNumberFormat="1" applyFill="1" applyBorder="1"/>
    <xf numFmtId="0" fontId="0" fillId="9" borderId="0" xfId="0" applyFill="1" applyBorder="1"/>
    <xf numFmtId="0" fontId="43" fillId="9" borderId="7" xfId="0" applyFont="1" applyFill="1" applyBorder="1" applyAlignment="1">
      <alignment horizontal="right"/>
    </xf>
    <xf numFmtId="4" fontId="42" fillId="9" borderId="7" xfId="0" applyNumberFormat="1" applyFont="1" applyFill="1" applyBorder="1"/>
    <xf numFmtId="0" fontId="6" fillId="9" borderId="14" xfId="0" applyFont="1" applyFill="1" applyBorder="1" applyAlignment="1">
      <alignment horizontal="center" vertical="center" wrapText="1"/>
    </xf>
    <xf numFmtId="4" fontId="6" fillId="9" borderId="14" xfId="0" applyNumberFormat="1" applyFont="1" applyFill="1" applyBorder="1" applyAlignment="1">
      <alignment horizontal="center" vertical="center" wrapText="1"/>
    </xf>
    <xf numFmtId="0" fontId="44" fillId="0" borderId="7" xfId="0" applyFont="1" applyBorder="1" applyAlignment="1">
      <alignment horizontal="center" vertical="center" wrapText="1"/>
    </xf>
    <xf numFmtId="4" fontId="45" fillId="0" borderId="15" xfId="0" applyNumberFormat="1" applyFont="1" applyBorder="1" applyAlignment="1">
      <alignment horizontal="center"/>
    </xf>
    <xf numFmtId="4" fontId="35" fillId="0" borderId="15" xfId="0" applyNumberFormat="1" applyFont="1" applyBorder="1" applyAlignment="1">
      <alignment horizontal="center"/>
    </xf>
    <xf numFmtId="0" fontId="44" fillId="0" borderId="7" xfId="0" applyFont="1" applyBorder="1" applyAlignment="1">
      <alignment vertical="center" wrapText="1"/>
    </xf>
    <xf numFmtId="0" fontId="44" fillId="0" borderId="7" xfId="0" quotePrefix="1" applyFont="1" applyBorder="1" applyAlignment="1">
      <alignment horizontal="center" vertical="center" wrapText="1"/>
    </xf>
    <xf numFmtId="2" fontId="44" fillId="0" borderId="7" xfId="0" applyNumberFormat="1" applyFont="1" applyBorder="1" applyAlignment="1">
      <alignment horizontal="center" vertical="center" wrapText="1"/>
    </xf>
    <xf numFmtId="4" fontId="44" fillId="0" borderId="7" xfId="0" applyNumberFormat="1" applyFont="1" applyBorder="1" applyAlignment="1">
      <alignment horizontal="center" vertical="center" wrapText="1"/>
    </xf>
    <xf numFmtId="167" fontId="44" fillId="0" borderId="7" xfId="0" applyNumberFormat="1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/>
    </xf>
    <xf numFmtId="0" fontId="36" fillId="0" borderId="0" xfId="0" applyFont="1" applyBorder="1"/>
    <xf numFmtId="49" fontId="36" fillId="0" borderId="0" xfId="0" applyNumberFormat="1" applyFont="1" applyBorder="1" applyAlignment="1">
      <alignment horizontal="center"/>
    </xf>
    <xf numFmtId="0" fontId="45" fillId="10" borderId="7" xfId="0" applyFont="1" applyFill="1" applyBorder="1" applyAlignment="1">
      <alignment horizontal="center" vertical="center"/>
    </xf>
    <xf numFmtId="0" fontId="41" fillId="9" borderId="7" xfId="0" applyFont="1" applyFill="1" applyBorder="1" applyAlignment="1">
      <alignment horizontal="center" vertical="center"/>
    </xf>
    <xf numFmtId="0" fontId="48" fillId="9" borderId="7" xfId="38" applyFont="1" applyFill="1" applyBorder="1" applyAlignment="1">
      <alignment horizontal="center" vertical="center" wrapText="1"/>
    </xf>
    <xf numFmtId="0" fontId="41" fillId="9" borderId="7" xfId="0" applyFont="1" applyFill="1" applyBorder="1" applyAlignment="1">
      <alignment horizontal="center" vertical="center" wrapText="1"/>
    </xf>
    <xf numFmtId="7" fontId="48" fillId="9" borderId="7" xfId="38" applyNumberFormat="1" applyFont="1" applyFill="1" applyBorder="1" applyAlignment="1">
      <alignment horizontal="center" vertical="center" wrapText="1"/>
    </xf>
    <xf numFmtId="7" fontId="41" fillId="9" borderId="7" xfId="0" applyNumberFormat="1" applyFont="1" applyFill="1" applyBorder="1" applyAlignment="1">
      <alignment horizontal="center" vertical="center"/>
    </xf>
    <xf numFmtId="7" fontId="6" fillId="0" borderId="7" xfId="0" applyNumberFormat="1" applyFont="1" applyBorder="1"/>
    <xf numFmtId="0" fontId="50" fillId="0" borderId="16" xfId="40" applyFont="1" applyFill="1" applyBorder="1" applyAlignment="1">
      <alignment horizontal="center" vertical="center" wrapText="1"/>
    </xf>
    <xf numFmtId="0" fontId="51" fillId="0" borderId="16" xfId="2" applyFont="1" applyBorder="1" applyAlignment="1">
      <alignment horizontal="center" vertical="center"/>
    </xf>
    <xf numFmtId="0" fontId="52" fillId="0" borderId="16" xfId="40" applyFont="1" applyFill="1" applyBorder="1" applyAlignment="1">
      <alignment horizontal="center" vertical="center" wrapText="1"/>
    </xf>
    <xf numFmtId="4" fontId="53" fillId="0" borderId="16" xfId="40" applyNumberFormat="1" applyFont="1" applyFill="1" applyBorder="1" applyAlignment="1">
      <alignment horizontal="center" vertical="center" wrapText="1"/>
    </xf>
    <xf numFmtId="2" fontId="52" fillId="0" borderId="17" xfId="40" applyNumberFormat="1" applyFont="1" applyFill="1" applyBorder="1" applyAlignment="1">
      <alignment horizontal="center" vertical="center" wrapText="1"/>
    </xf>
    <xf numFmtId="171" fontId="52" fillId="0" borderId="16" xfId="40" applyNumberFormat="1" applyFont="1" applyFill="1" applyBorder="1" applyAlignment="1">
      <alignment horizontal="center" vertical="center" wrapText="1"/>
    </xf>
    <xf numFmtId="172" fontId="52" fillId="0" borderId="16" xfId="39" applyNumberFormat="1" applyFont="1" applyFill="1" applyBorder="1" applyAlignment="1" applyProtection="1">
      <alignment horizontal="center" vertical="center" wrapText="1"/>
    </xf>
    <xf numFmtId="0" fontId="51" fillId="0" borderId="16" xfId="2" applyFont="1" applyFill="1" applyBorder="1" applyAlignment="1">
      <alignment horizontal="center" vertical="center"/>
    </xf>
    <xf numFmtId="4" fontId="50" fillId="0" borderId="16" xfId="40" applyNumberFormat="1" applyFont="1" applyFill="1" applyBorder="1" applyAlignment="1">
      <alignment horizontal="center" vertical="center" wrapText="1"/>
    </xf>
    <xf numFmtId="2" fontId="52" fillId="0" borderId="16" xfId="40" applyNumberFormat="1" applyFont="1" applyFill="1" applyBorder="1" applyAlignment="1">
      <alignment horizontal="center" vertical="center" wrapText="1"/>
    </xf>
    <xf numFmtId="173" fontId="52" fillId="0" borderId="16" xfId="40" applyNumberFormat="1" applyFont="1" applyFill="1" applyBorder="1" applyAlignment="1">
      <alignment horizontal="center" vertical="center" wrapText="1"/>
    </xf>
    <xf numFmtId="167" fontId="52" fillId="0" borderId="16" xfId="40" applyNumberFormat="1" applyFont="1" applyFill="1" applyBorder="1" applyAlignment="1">
      <alignment horizontal="center" vertical="center" wrapText="1"/>
    </xf>
    <xf numFmtId="4" fontId="52" fillId="0" borderId="16" xfId="40" applyNumberFormat="1" applyFont="1" applyFill="1" applyBorder="1" applyAlignment="1">
      <alignment horizontal="center" vertical="center" wrapText="1"/>
    </xf>
    <xf numFmtId="171" fontId="50" fillId="0" borderId="16" xfId="40" applyNumberFormat="1" applyFont="1" applyFill="1" applyBorder="1" applyAlignment="1">
      <alignment horizontal="center" vertical="center" wrapText="1"/>
    </xf>
    <xf numFmtId="0" fontId="38" fillId="11" borderId="18" xfId="0" applyFont="1" applyFill="1" applyBorder="1" applyAlignment="1">
      <alignment horizontal="left" vertical="center" wrapText="1"/>
    </xf>
    <xf numFmtId="0" fontId="32" fillId="11" borderId="18" xfId="0" applyFont="1" applyFill="1" applyBorder="1" applyAlignment="1">
      <alignment horizontal="left" vertical="center" wrapText="1"/>
    </xf>
    <xf numFmtId="4" fontId="32" fillId="11" borderId="18" xfId="0" applyNumberFormat="1" applyFont="1" applyFill="1" applyBorder="1" applyAlignment="1">
      <alignment horizontal="left" vertical="center" wrapText="1"/>
    </xf>
    <xf numFmtId="4" fontId="54" fillId="0" borderId="18" xfId="0" applyNumberFormat="1" applyFont="1" applyBorder="1"/>
    <xf numFmtId="4" fontId="0" fillId="0" borderId="18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6" fillId="0" borderId="15" xfId="0" applyFont="1" applyBorder="1"/>
    <xf numFmtId="4" fontId="6" fillId="0" borderId="15" xfId="0" applyNumberFormat="1" applyFont="1" applyBorder="1"/>
    <xf numFmtId="0" fontId="0" fillId="0" borderId="18" xfId="0" applyFont="1" applyFill="1" applyBorder="1" applyAlignment="1">
      <alignment horizontal="left" wrapText="1"/>
    </xf>
    <xf numFmtId="0" fontId="0" fillId="0" borderId="18" xfId="0" applyFont="1" applyFill="1" applyBorder="1" applyAlignment="1">
      <alignment horizontal="left"/>
    </xf>
    <xf numFmtId="0" fontId="0" fillId="0" borderId="18" xfId="0" applyFill="1" applyBorder="1" applyAlignment="1">
      <alignment horizontal="left" wrapText="1"/>
    </xf>
    <xf numFmtId="0" fontId="50" fillId="0" borderId="19" xfId="40" applyFont="1" applyFill="1" applyBorder="1" applyAlignment="1">
      <alignment horizontal="center" vertical="center" textRotation="90" wrapText="1"/>
    </xf>
    <xf numFmtId="0" fontId="50" fillId="0" borderId="20" xfId="40" applyFont="1" applyFill="1" applyBorder="1" applyAlignment="1">
      <alignment horizontal="center" vertical="center" wrapText="1"/>
    </xf>
    <xf numFmtId="0" fontId="50" fillId="0" borderId="19" xfId="4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/>
    </xf>
    <xf numFmtId="0" fontId="36" fillId="0" borderId="1" xfId="0" applyFont="1" applyBorder="1" applyAlignment="1">
      <alignment vertical="center" wrapText="1"/>
    </xf>
    <xf numFmtId="49" fontId="36" fillId="0" borderId="1" xfId="0" applyNumberFormat="1" applyFont="1" applyBorder="1" applyAlignment="1">
      <alignment vertical="center" wrapText="1"/>
    </xf>
    <xf numFmtId="0" fontId="36" fillId="0" borderId="12" xfId="0" applyFont="1" applyBorder="1" applyAlignment="1">
      <alignment vertical="center" wrapText="1"/>
    </xf>
    <xf numFmtId="44" fontId="36" fillId="0" borderId="25" xfId="1" applyFont="1" applyBorder="1" applyAlignment="1">
      <alignment vertical="center" wrapText="1"/>
    </xf>
    <xf numFmtId="44" fontId="36" fillId="0" borderId="23" xfId="1" applyFont="1" applyBorder="1" applyAlignment="1">
      <alignment vertical="center" wrapText="1"/>
    </xf>
    <xf numFmtId="0" fontId="36" fillId="9" borderId="1" xfId="0" applyFont="1" applyFill="1" applyBorder="1" applyAlignment="1">
      <alignment horizontal="center" vertical="center"/>
    </xf>
    <xf numFmtId="44" fontId="36" fillId="0" borderId="26" xfId="1" applyFont="1" applyBorder="1" applyAlignment="1">
      <alignment vertical="center" wrapText="1"/>
    </xf>
    <xf numFmtId="0" fontId="36" fillId="0" borderId="1" xfId="0" applyFont="1" applyFill="1" applyBorder="1" applyAlignment="1">
      <alignment vertical="center" wrapText="1"/>
    </xf>
    <xf numFmtId="0" fontId="36" fillId="0" borderId="27" xfId="0" applyFont="1" applyFill="1" applyBorder="1" applyAlignment="1">
      <alignment vertical="center" wrapText="1"/>
    </xf>
    <xf numFmtId="0" fontId="36" fillId="0" borderId="28" xfId="0" applyFont="1" applyBorder="1" applyAlignment="1">
      <alignment vertical="center" wrapText="1"/>
    </xf>
    <xf numFmtId="44" fontId="36" fillId="0" borderId="29" xfId="1" applyFont="1" applyBorder="1" applyAlignment="1">
      <alignment vertical="center" wrapText="1"/>
    </xf>
    <xf numFmtId="44" fontId="36" fillId="0" borderId="30" xfId="1" applyFont="1" applyBorder="1" applyAlignment="1">
      <alignment vertical="center" wrapText="1"/>
    </xf>
    <xf numFmtId="0" fontId="43" fillId="0" borderId="0" xfId="0" applyFont="1" applyFill="1" applyBorder="1" applyAlignment="1">
      <alignment horizontal="center" vertical="center"/>
    </xf>
    <xf numFmtId="44" fontId="43" fillId="0" borderId="31" xfId="1" applyFont="1" applyBorder="1" applyAlignment="1">
      <alignment horizontal="center" vertical="center"/>
    </xf>
    <xf numFmtId="0" fontId="36" fillId="0" borderId="29" xfId="0" applyFont="1" applyBorder="1"/>
    <xf numFmtId="0" fontId="36" fillId="0" borderId="1" xfId="0" applyFont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6" fillId="0" borderId="27" xfId="0" applyFont="1" applyFill="1" applyBorder="1" applyAlignment="1">
      <alignment horizontal="center" vertical="center" wrapText="1"/>
    </xf>
    <xf numFmtId="0" fontId="0" fillId="9" borderId="0" xfId="0" applyFill="1"/>
    <xf numFmtId="0" fontId="46" fillId="9" borderId="1" xfId="0" applyFont="1" applyFill="1" applyBorder="1" applyAlignment="1">
      <alignment horizontal="center"/>
    </xf>
    <xf numFmtId="0" fontId="0" fillId="0" borderId="1" xfId="0" applyBorder="1"/>
    <xf numFmtId="43" fontId="0" fillId="0" borderId="0" xfId="0" applyNumberFormat="1"/>
    <xf numFmtId="0" fontId="50" fillId="0" borderId="32" xfId="40" applyFont="1" applyFill="1" applyBorder="1" applyAlignment="1">
      <alignment horizontal="center" vertical="center" wrapText="1"/>
    </xf>
    <xf numFmtId="171" fontId="52" fillId="0" borderId="32" xfId="40" applyNumberFormat="1" applyFont="1" applyFill="1" applyBorder="1" applyAlignment="1">
      <alignment horizontal="center" vertical="center" wrapText="1"/>
    </xf>
    <xf numFmtId="171" fontId="0" fillId="0" borderId="1" xfId="0" applyNumberFormat="1" applyBorder="1"/>
    <xf numFmtId="49" fontId="50" fillId="0" borderId="16" xfId="40" applyNumberFormat="1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13" xfId="0" applyNumberFormat="1" applyFont="1" applyBorder="1" applyAlignment="1">
      <alignment horizontal="center" vertical="center"/>
    </xf>
    <xf numFmtId="0" fontId="37" fillId="0" borderId="1" xfId="0" applyFont="1" applyBorder="1" applyAlignment="1">
      <alignment horizontal="center"/>
    </xf>
    <xf numFmtId="0" fontId="37" fillId="0" borderId="7" xfId="0" applyFont="1" applyBorder="1" applyAlignment="1">
      <alignment horizontal="center"/>
    </xf>
    <xf numFmtId="0" fontId="39" fillId="0" borderId="3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43" fillId="9" borderId="22" xfId="0" applyFont="1" applyFill="1" applyBorder="1" applyAlignment="1">
      <alignment horizontal="center" vertical="center"/>
    </xf>
    <xf numFmtId="0" fontId="43" fillId="9" borderId="25" xfId="0" applyFont="1" applyFill="1" applyBorder="1" applyAlignment="1">
      <alignment horizontal="center" vertical="center"/>
    </xf>
    <xf numFmtId="0" fontId="43" fillId="9" borderId="23" xfId="0" applyFont="1" applyFill="1" applyBorder="1" applyAlignment="1">
      <alignment horizontal="center" vertical="center"/>
    </xf>
    <xf numFmtId="0" fontId="43" fillId="9" borderId="1" xfId="0" applyFont="1" applyFill="1" applyBorder="1" applyAlignment="1">
      <alignment horizontal="center"/>
    </xf>
    <xf numFmtId="0" fontId="43" fillId="9" borderId="21" xfId="0" applyFont="1" applyFill="1" applyBorder="1" applyAlignment="1">
      <alignment horizontal="center" vertical="center"/>
    </xf>
    <xf numFmtId="0" fontId="43" fillId="9" borderId="24" xfId="0" applyFont="1" applyFill="1" applyBorder="1" applyAlignment="1">
      <alignment horizontal="center" vertical="center"/>
    </xf>
    <xf numFmtId="0" fontId="43" fillId="0" borderId="0" xfId="0" applyFont="1" applyAlignment="1">
      <alignment horizontal="center"/>
    </xf>
    <xf numFmtId="0" fontId="43" fillId="9" borderId="1" xfId="0" applyFont="1" applyFill="1" applyBorder="1" applyAlignment="1">
      <alignment horizontal="center" vertical="center"/>
    </xf>
    <xf numFmtId="0" fontId="43" fillId="9" borderId="12" xfId="0" applyFont="1" applyFill="1" applyBorder="1" applyAlignment="1">
      <alignment horizontal="center" vertical="center"/>
    </xf>
    <xf numFmtId="0" fontId="42" fillId="0" borderId="18" xfId="0" applyFont="1" applyBorder="1" applyAlignment="1">
      <alignment horizontal="center"/>
    </xf>
    <xf numFmtId="0" fontId="37" fillId="0" borderId="18" xfId="0" applyFont="1" applyBorder="1" applyAlignment="1">
      <alignment horizontal="center"/>
    </xf>
    <xf numFmtId="0" fontId="45" fillId="10" borderId="7" xfId="0" applyFont="1" applyFill="1" applyBorder="1" applyAlignment="1">
      <alignment horizontal="center" vertical="center"/>
    </xf>
  </cellXfs>
  <cellStyles count="41">
    <cellStyle name="Accent 1 1" xfId="4"/>
    <cellStyle name="Accent 1 2" xfId="5"/>
    <cellStyle name="Accent 2 1" xfId="6"/>
    <cellStyle name="Accent 2 2" xfId="7"/>
    <cellStyle name="Accent 3 1" xfId="8"/>
    <cellStyle name="Accent 3 2" xfId="9"/>
    <cellStyle name="Accent 4" xfId="10"/>
    <cellStyle name="Accent 5" xfId="11"/>
    <cellStyle name="Bad 1" xfId="12"/>
    <cellStyle name="Bad 2" xfId="13"/>
    <cellStyle name="Error 1" xfId="14"/>
    <cellStyle name="Error 2" xfId="15"/>
    <cellStyle name="Excel Built-in Normal" xfId="40"/>
    <cellStyle name="Footnote 1" xfId="16"/>
    <cellStyle name="Footnote 2" xfId="17"/>
    <cellStyle name="Good 1" xfId="18"/>
    <cellStyle name="Good 2" xfId="19"/>
    <cellStyle name="Heading 1 1" xfId="20"/>
    <cellStyle name="Heading 1 2" xfId="21"/>
    <cellStyle name="Heading 2 1" xfId="22"/>
    <cellStyle name="Heading 2 2" xfId="23"/>
    <cellStyle name="Heading 3" xfId="24"/>
    <cellStyle name="Heading 4" xfId="25"/>
    <cellStyle name="Hyperlink 1" xfId="26"/>
    <cellStyle name="Hyperlink 2" xfId="27"/>
    <cellStyle name="Neutral 1" xfId="28"/>
    <cellStyle name="Neutral 2" xfId="29"/>
    <cellStyle name="Normale" xfId="0" builtinId="0"/>
    <cellStyle name="Normale 2" xfId="2"/>
    <cellStyle name="Normale_Foglio1" xfId="38"/>
    <cellStyle name="Note 1" xfId="30"/>
    <cellStyle name="Note 2" xfId="31"/>
    <cellStyle name="Status 1" xfId="32"/>
    <cellStyle name="Status 2" xfId="33"/>
    <cellStyle name="Text 1" xfId="34"/>
    <cellStyle name="Text 2" xfId="35"/>
    <cellStyle name="Valuta" xfId="1" builtinId="4"/>
    <cellStyle name="Valuta 2" xfId="3"/>
    <cellStyle name="Valuta 3" xfId="39"/>
    <cellStyle name="Warning 1" xfId="36"/>
    <cellStyle name="Warning 2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C7" sqref="C7"/>
    </sheetView>
  </sheetViews>
  <sheetFormatPr defaultRowHeight="15" x14ac:dyDescent="0.25"/>
  <cols>
    <col min="2" max="3" width="13.85546875" customWidth="1"/>
    <col min="4" max="4" width="16.7109375" customWidth="1"/>
    <col min="5" max="5" width="20.5703125" customWidth="1"/>
    <col min="6" max="6" width="20.140625" customWidth="1"/>
    <col min="7" max="7" width="11.5703125" customWidth="1"/>
    <col min="8" max="8" width="12.7109375" customWidth="1"/>
    <col min="9" max="9" width="12.28515625" customWidth="1"/>
    <col min="10" max="10" width="25.140625" customWidth="1"/>
  </cols>
  <sheetData>
    <row r="1" spans="1:10" ht="75.75" customHeight="1" x14ac:dyDescent="0.25">
      <c r="A1" s="150" t="s">
        <v>17</v>
      </c>
      <c r="B1" s="150"/>
      <c r="C1" s="150"/>
      <c r="D1" s="150"/>
      <c r="E1" s="150"/>
      <c r="F1" s="150"/>
      <c r="G1" s="150"/>
      <c r="H1" s="150"/>
      <c r="I1" s="150"/>
      <c r="J1" s="151"/>
    </row>
    <row r="2" spans="1:10" ht="102" customHeight="1" x14ac:dyDescent="0.25">
      <c r="A2" s="58" t="s">
        <v>90</v>
      </c>
      <c r="B2" s="5" t="s">
        <v>8</v>
      </c>
      <c r="C2" s="59" t="s">
        <v>91</v>
      </c>
      <c r="D2" s="5" t="s">
        <v>3</v>
      </c>
      <c r="E2" s="5" t="s">
        <v>0</v>
      </c>
      <c r="F2" s="5" t="s">
        <v>1</v>
      </c>
      <c r="G2" s="5" t="s">
        <v>15</v>
      </c>
      <c r="H2" s="5" t="s">
        <v>7</v>
      </c>
      <c r="I2" s="6" t="s">
        <v>16</v>
      </c>
      <c r="J2" s="5" t="s">
        <v>6</v>
      </c>
    </row>
    <row r="3" spans="1:10" ht="72" customHeight="1" x14ac:dyDescent="0.25">
      <c r="A3" s="58">
        <v>1</v>
      </c>
      <c r="B3" s="7" t="s">
        <v>93</v>
      </c>
      <c r="C3" s="60" t="s">
        <v>92</v>
      </c>
      <c r="D3" s="8">
        <v>770290178</v>
      </c>
      <c r="E3" s="9" t="s">
        <v>11</v>
      </c>
      <c r="F3" s="9" t="s">
        <v>4</v>
      </c>
      <c r="G3" s="10" t="s">
        <v>9</v>
      </c>
      <c r="H3" s="10" t="s">
        <v>12</v>
      </c>
      <c r="I3" s="7">
        <v>2</v>
      </c>
      <c r="J3" s="11">
        <v>1315000</v>
      </c>
    </row>
    <row r="4" spans="1:10" ht="70.5" customHeight="1" x14ac:dyDescent="0.25">
      <c r="A4" s="58">
        <v>2</v>
      </c>
      <c r="B4" s="7" t="s">
        <v>94</v>
      </c>
      <c r="C4" s="60" t="s">
        <v>92</v>
      </c>
      <c r="D4" s="8">
        <v>770040067</v>
      </c>
      <c r="E4" s="9" t="s">
        <v>5</v>
      </c>
      <c r="F4" s="9" t="s">
        <v>2</v>
      </c>
      <c r="G4" s="10" t="s">
        <v>10</v>
      </c>
      <c r="H4" s="10" t="s">
        <v>13</v>
      </c>
      <c r="I4" s="7">
        <v>2</v>
      </c>
      <c r="J4" s="11">
        <v>211172.09</v>
      </c>
    </row>
    <row r="5" spans="1:10" ht="15" customHeight="1" x14ac:dyDescent="0.25">
      <c r="B5" s="12"/>
      <c r="C5" s="61"/>
      <c r="D5" s="12"/>
      <c r="E5" s="13"/>
      <c r="F5" s="13"/>
      <c r="G5" s="13"/>
      <c r="H5" s="13"/>
      <c r="I5" s="14" t="s">
        <v>18</v>
      </c>
      <c r="J5" s="15">
        <f>SUM(J3:J4)</f>
        <v>1526172.09</v>
      </c>
    </row>
    <row r="6" spans="1:10" ht="24.75" customHeight="1" x14ac:dyDescent="0.25">
      <c r="B6" s="1"/>
      <c r="C6" s="1"/>
      <c r="D6" s="1"/>
      <c r="E6" s="1"/>
      <c r="F6" s="3"/>
      <c r="G6" s="3"/>
      <c r="H6" s="3"/>
      <c r="I6" s="4"/>
      <c r="J6" s="2"/>
    </row>
  </sheetData>
  <mergeCells count="1">
    <mergeCell ref="A1:J1"/>
  </mergeCells>
  <pageMargins left="0.51181102362204722" right="0.11811023622047245" top="0.15748031496062992" bottom="0.15748031496062992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zoomScale="66" zoomScaleNormal="66" workbookViewId="0">
      <selection sqref="A1:L5"/>
    </sheetView>
  </sheetViews>
  <sheetFormatPr defaultRowHeight="15" x14ac:dyDescent="0.25"/>
  <cols>
    <col min="3" max="3" width="16.7109375" customWidth="1"/>
    <col min="4" max="4" width="21.140625" customWidth="1"/>
    <col min="5" max="5" width="37.7109375" customWidth="1"/>
    <col min="6" max="6" width="18.7109375" customWidth="1"/>
    <col min="7" max="7" width="25.28515625" customWidth="1"/>
    <col min="8" max="8" width="31.7109375" customWidth="1"/>
    <col min="9" max="9" width="24.42578125" customWidth="1"/>
    <col min="10" max="10" width="23.7109375" customWidth="1"/>
    <col min="11" max="11" width="19.5703125" customWidth="1"/>
    <col min="12" max="12" width="35.7109375" customWidth="1"/>
    <col min="13" max="13" width="13.28515625" customWidth="1"/>
  </cols>
  <sheetData>
    <row r="1" spans="1:12" ht="21" x14ac:dyDescent="0.35">
      <c r="A1" s="169" t="s">
        <v>265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</row>
    <row r="2" spans="1:12" ht="47.25" x14ac:dyDescent="0.25">
      <c r="A2" s="119" t="s">
        <v>86</v>
      </c>
      <c r="B2" s="120" t="s">
        <v>242</v>
      </c>
      <c r="C2" s="120" t="s">
        <v>96</v>
      </c>
      <c r="D2" s="120" t="s">
        <v>204</v>
      </c>
      <c r="E2" s="120" t="s">
        <v>205</v>
      </c>
      <c r="F2" s="120" t="s">
        <v>206</v>
      </c>
      <c r="G2" s="120" t="s">
        <v>207</v>
      </c>
      <c r="H2" s="121" t="s">
        <v>243</v>
      </c>
      <c r="I2" s="121" t="s">
        <v>244</v>
      </c>
      <c r="J2" s="121" t="s">
        <v>178</v>
      </c>
      <c r="K2" s="120" t="s">
        <v>208</v>
      </c>
      <c r="L2" s="120" t="s">
        <v>209</v>
      </c>
    </row>
    <row r="3" spans="1:12" ht="134.25" customHeight="1" x14ac:dyDescent="0.25">
      <c r="A3" s="95">
        <v>1</v>
      </c>
      <c r="B3" s="96" t="s">
        <v>245</v>
      </c>
      <c r="C3" s="96" t="s">
        <v>246</v>
      </c>
      <c r="D3" s="97" t="s">
        <v>247</v>
      </c>
      <c r="E3" s="96" t="s">
        <v>248</v>
      </c>
      <c r="F3" s="96" t="s">
        <v>249</v>
      </c>
      <c r="G3" s="96" t="s">
        <v>250</v>
      </c>
      <c r="H3" s="98">
        <v>0.16</v>
      </c>
      <c r="I3" s="98">
        <v>1</v>
      </c>
      <c r="J3" s="94">
        <v>2</v>
      </c>
      <c r="K3" s="99">
        <v>2400000</v>
      </c>
      <c r="L3" s="100">
        <v>0</v>
      </c>
    </row>
    <row r="4" spans="1:12" ht="94.5" x14ac:dyDescent="0.25">
      <c r="A4" s="101">
        <v>2</v>
      </c>
      <c r="B4" s="96" t="s">
        <v>251</v>
      </c>
      <c r="C4" s="96" t="s">
        <v>252</v>
      </c>
      <c r="D4" s="102" t="s">
        <v>253</v>
      </c>
      <c r="E4" s="96" t="s">
        <v>254</v>
      </c>
      <c r="F4" s="96" t="s">
        <v>249</v>
      </c>
      <c r="G4" s="96" t="s">
        <v>250</v>
      </c>
      <c r="H4" s="103">
        <v>0.19</v>
      </c>
      <c r="I4" s="104">
        <v>1.0825</v>
      </c>
      <c r="J4" s="94">
        <v>2</v>
      </c>
      <c r="K4" s="99">
        <v>1500000</v>
      </c>
      <c r="L4" s="100">
        <v>0</v>
      </c>
    </row>
    <row r="5" spans="1:12" ht="94.5" x14ac:dyDescent="0.25">
      <c r="A5" s="101">
        <v>3</v>
      </c>
      <c r="B5" s="96" t="s">
        <v>255</v>
      </c>
      <c r="C5" s="96" t="s">
        <v>256</v>
      </c>
      <c r="D5" s="102" t="s">
        <v>257</v>
      </c>
      <c r="E5" s="96" t="s">
        <v>258</v>
      </c>
      <c r="F5" s="96" t="s">
        <v>249</v>
      </c>
      <c r="G5" s="96" t="s">
        <v>250</v>
      </c>
      <c r="H5" s="103">
        <v>0.46899999999999997</v>
      </c>
      <c r="I5" s="105">
        <v>2.8620000000000001</v>
      </c>
      <c r="J5" s="94">
        <v>2</v>
      </c>
      <c r="K5" s="99">
        <v>3064933.65</v>
      </c>
      <c r="L5" s="100">
        <v>0</v>
      </c>
    </row>
    <row r="6" spans="1:12" ht="47.25" x14ac:dyDescent="0.25">
      <c r="A6" s="101">
        <v>4</v>
      </c>
      <c r="B6" s="96" t="s">
        <v>251</v>
      </c>
      <c r="C6" s="96" t="s">
        <v>259</v>
      </c>
      <c r="D6" s="102" t="s">
        <v>260</v>
      </c>
      <c r="E6" s="96" t="s">
        <v>261</v>
      </c>
      <c r="F6" s="96" t="s">
        <v>262</v>
      </c>
      <c r="G6" s="96" t="s">
        <v>263</v>
      </c>
      <c r="H6" s="103">
        <v>0.24</v>
      </c>
      <c r="I6" s="103">
        <v>1.01</v>
      </c>
      <c r="J6" s="94">
        <v>2</v>
      </c>
      <c r="K6" s="99">
        <v>404323.18</v>
      </c>
      <c r="L6" s="100">
        <v>0</v>
      </c>
    </row>
    <row r="7" spans="1:12" ht="15.75" x14ac:dyDescent="0.25">
      <c r="A7" s="95"/>
      <c r="B7" s="96"/>
      <c r="C7" s="96"/>
      <c r="D7" s="106"/>
      <c r="E7" s="96"/>
      <c r="F7" s="96"/>
      <c r="G7" s="94"/>
      <c r="H7" s="98"/>
      <c r="I7" s="98"/>
      <c r="J7" s="107" t="s">
        <v>264</v>
      </c>
      <c r="K7" s="107">
        <v>7369256.8300000001</v>
      </c>
      <c r="L7" s="100"/>
    </row>
  </sheetData>
  <mergeCells count="1">
    <mergeCell ref="A1:L1"/>
  </mergeCells>
  <pageMargins left="0.7" right="0.7" top="0.75" bottom="0.75" header="0.3" footer="0.3"/>
  <pageSetup paperSize="9" scale="4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F14" sqref="F14"/>
    </sheetView>
  </sheetViews>
  <sheetFormatPr defaultRowHeight="15" x14ac:dyDescent="0.25"/>
  <cols>
    <col min="2" max="2" width="13.85546875" customWidth="1"/>
    <col min="3" max="3" width="22.5703125" customWidth="1"/>
    <col min="4" max="4" width="19.140625" customWidth="1"/>
    <col min="5" max="5" width="22.5703125" customWidth="1"/>
    <col min="6" max="6" width="31" customWidth="1"/>
    <col min="7" max="7" width="34.85546875" customWidth="1"/>
    <col min="8" max="8" width="14.85546875" customWidth="1"/>
    <col min="9" max="9" width="23.140625" customWidth="1"/>
    <col min="10" max="10" width="16.28515625" customWidth="1"/>
    <col min="11" max="11" width="17" customWidth="1"/>
    <col min="12" max="12" width="12.85546875" customWidth="1"/>
  </cols>
  <sheetData>
    <row r="1" spans="1:12" x14ac:dyDescent="0.25">
      <c r="A1" s="170" t="s">
        <v>201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</row>
    <row r="2" spans="1:12" x14ac:dyDescent="0.25">
      <c r="A2" s="87" t="s">
        <v>202</v>
      </c>
      <c r="B2" s="87" t="s">
        <v>203</v>
      </c>
      <c r="C2" s="87" t="s">
        <v>96</v>
      </c>
      <c r="D2" s="87" t="s">
        <v>204</v>
      </c>
      <c r="E2" s="87" t="s">
        <v>205</v>
      </c>
      <c r="F2" s="87" t="s">
        <v>207</v>
      </c>
      <c r="G2" s="87" t="s">
        <v>208</v>
      </c>
      <c r="H2" s="87" t="s">
        <v>209</v>
      </c>
      <c r="I2" s="87" t="s">
        <v>210</v>
      </c>
      <c r="J2" s="87" t="s">
        <v>211</v>
      </c>
      <c r="K2" s="87" t="s">
        <v>212</v>
      </c>
      <c r="L2" s="87" t="s">
        <v>100</v>
      </c>
    </row>
    <row r="3" spans="1:12" ht="25.5" x14ac:dyDescent="0.25">
      <c r="A3" s="88">
        <v>1</v>
      </c>
      <c r="B3" s="89" t="s">
        <v>213</v>
      </c>
      <c r="C3" s="90" t="s">
        <v>214</v>
      </c>
      <c r="D3" s="89" t="s">
        <v>215</v>
      </c>
      <c r="E3" s="89" t="s">
        <v>216</v>
      </c>
      <c r="F3" s="89" t="s">
        <v>189</v>
      </c>
      <c r="G3" s="91">
        <v>1594578.02</v>
      </c>
      <c r="H3" s="91">
        <v>16107</v>
      </c>
      <c r="I3" s="92">
        <f>G3</f>
        <v>1594578.02</v>
      </c>
      <c r="J3" s="88">
        <v>0.31</v>
      </c>
      <c r="K3" s="88" t="s">
        <v>217</v>
      </c>
      <c r="L3" s="88">
        <v>2</v>
      </c>
    </row>
    <row r="4" spans="1:12" ht="25.5" x14ac:dyDescent="0.25">
      <c r="A4" s="88">
        <v>2</v>
      </c>
      <c r="B4" s="89" t="s">
        <v>218</v>
      </c>
      <c r="C4" s="90" t="s">
        <v>219</v>
      </c>
      <c r="D4" s="89" t="s">
        <v>220</v>
      </c>
      <c r="E4" s="89" t="s">
        <v>221</v>
      </c>
      <c r="F4" s="89" t="s">
        <v>222</v>
      </c>
      <c r="G4" s="91">
        <v>895000</v>
      </c>
      <c r="H4" s="91">
        <v>100000</v>
      </c>
      <c r="I4" s="92">
        <f t="shared" ref="I4:I10" si="0">G4+I3</f>
        <v>2489578.02</v>
      </c>
      <c r="J4" s="88" t="s">
        <v>223</v>
      </c>
      <c r="K4" s="88" t="s">
        <v>224</v>
      </c>
      <c r="L4" s="88">
        <v>3</v>
      </c>
    </row>
    <row r="5" spans="1:12" ht="25.5" x14ac:dyDescent="0.25">
      <c r="A5" s="88">
        <v>3</v>
      </c>
      <c r="B5" s="89" t="s">
        <v>225</v>
      </c>
      <c r="C5" s="90" t="s">
        <v>226</v>
      </c>
      <c r="D5" s="89" t="s">
        <v>227</v>
      </c>
      <c r="E5" s="89" t="s">
        <v>228</v>
      </c>
      <c r="F5" s="89" t="s">
        <v>222</v>
      </c>
      <c r="G5" s="91">
        <v>500000</v>
      </c>
      <c r="H5" s="91">
        <v>0</v>
      </c>
      <c r="I5" s="92">
        <f t="shared" si="0"/>
        <v>2989578.02</v>
      </c>
      <c r="J5" s="88">
        <v>0.3</v>
      </c>
      <c r="K5" s="88">
        <v>1</v>
      </c>
      <c r="L5" s="88">
        <v>3</v>
      </c>
    </row>
    <row r="6" spans="1:12" x14ac:dyDescent="0.25">
      <c r="A6" s="88">
        <v>4</v>
      </c>
      <c r="B6" s="89" t="s">
        <v>218</v>
      </c>
      <c r="C6" s="90" t="s">
        <v>229</v>
      </c>
      <c r="D6" s="89" t="s">
        <v>230</v>
      </c>
      <c r="E6" s="89" t="s">
        <v>231</v>
      </c>
      <c r="F6" s="89" t="s">
        <v>189</v>
      </c>
      <c r="G6" s="91">
        <v>276000</v>
      </c>
      <c r="H6" s="91">
        <v>124000</v>
      </c>
      <c r="I6" s="92">
        <f t="shared" si="0"/>
        <v>3265578.02</v>
      </c>
      <c r="J6" s="88">
        <v>0.27</v>
      </c>
      <c r="K6" s="88">
        <v>1</v>
      </c>
      <c r="L6" s="88">
        <v>3</v>
      </c>
    </row>
    <row r="7" spans="1:12" ht="25.5" x14ac:dyDescent="0.25">
      <c r="A7" s="88">
        <v>5</v>
      </c>
      <c r="B7" s="89" t="s">
        <v>225</v>
      </c>
      <c r="C7" s="90" t="s">
        <v>232</v>
      </c>
      <c r="D7" s="89" t="s">
        <v>233</v>
      </c>
      <c r="E7" s="89" t="s">
        <v>234</v>
      </c>
      <c r="F7" s="89" t="s">
        <v>189</v>
      </c>
      <c r="G7" s="91">
        <v>627500</v>
      </c>
      <c r="H7" s="91">
        <v>0</v>
      </c>
      <c r="I7" s="92">
        <f t="shared" si="0"/>
        <v>3893078.02</v>
      </c>
      <c r="J7" s="88">
        <v>0.3</v>
      </c>
      <c r="K7" s="88">
        <v>1</v>
      </c>
      <c r="L7" s="88">
        <v>3</v>
      </c>
    </row>
    <row r="8" spans="1:12" ht="25.5" x14ac:dyDescent="0.25">
      <c r="A8" s="88">
        <v>6</v>
      </c>
      <c r="B8" s="89" t="s">
        <v>218</v>
      </c>
      <c r="C8" s="90" t="s">
        <v>219</v>
      </c>
      <c r="D8" s="89" t="s">
        <v>235</v>
      </c>
      <c r="E8" s="89" t="s">
        <v>221</v>
      </c>
      <c r="F8" s="89" t="s">
        <v>189</v>
      </c>
      <c r="G8" s="91">
        <v>540000</v>
      </c>
      <c r="H8" s="91">
        <v>65000</v>
      </c>
      <c r="I8" s="92">
        <f t="shared" si="0"/>
        <v>4433078.0199999996</v>
      </c>
      <c r="J8" s="88" t="s">
        <v>223</v>
      </c>
      <c r="K8" s="88">
        <v>1.0189999999999999</v>
      </c>
      <c r="L8" s="88">
        <v>3</v>
      </c>
    </row>
    <row r="9" spans="1:12" x14ac:dyDescent="0.25">
      <c r="A9" s="88">
        <v>7</v>
      </c>
      <c r="B9" s="89" t="s">
        <v>218</v>
      </c>
      <c r="C9" s="90" t="s">
        <v>236</v>
      </c>
      <c r="D9" s="89" t="s">
        <v>237</v>
      </c>
      <c r="E9" s="89" t="s">
        <v>238</v>
      </c>
      <c r="F9" s="89" t="s">
        <v>189</v>
      </c>
      <c r="G9" s="91">
        <v>1615549.17</v>
      </c>
      <c r="H9" s="91">
        <v>2100000</v>
      </c>
      <c r="I9" s="92">
        <f t="shared" si="0"/>
        <v>6048627.1899999995</v>
      </c>
      <c r="J9" s="88">
        <v>0.17</v>
      </c>
      <c r="K9" s="88">
        <v>1</v>
      </c>
      <c r="L9" s="88">
        <v>3</v>
      </c>
    </row>
    <row r="10" spans="1:12" ht="25.5" x14ac:dyDescent="0.25">
      <c r="A10" s="88">
        <v>8</v>
      </c>
      <c r="B10" s="89" t="s">
        <v>218</v>
      </c>
      <c r="C10" s="90" t="s">
        <v>239</v>
      </c>
      <c r="D10" s="89" t="s">
        <v>240</v>
      </c>
      <c r="E10" s="89" t="s">
        <v>241</v>
      </c>
      <c r="F10" s="89" t="s">
        <v>189</v>
      </c>
      <c r="G10" s="91">
        <v>137773.19000000041</v>
      </c>
      <c r="H10" s="91">
        <v>30616.264444444401</v>
      </c>
      <c r="I10" s="92">
        <f t="shared" si="0"/>
        <v>6186400.3799999999</v>
      </c>
      <c r="J10" s="88" t="s">
        <v>223</v>
      </c>
      <c r="K10" s="88">
        <v>1</v>
      </c>
      <c r="L10" s="88">
        <v>3</v>
      </c>
    </row>
    <row r="11" spans="1:12" x14ac:dyDescent="0.25">
      <c r="F11" s="56" t="s">
        <v>64</v>
      </c>
      <c r="G11" s="93">
        <f>SUM(G3:G10)</f>
        <v>6186400.3799999999</v>
      </c>
    </row>
  </sheetData>
  <mergeCells count="1">
    <mergeCell ref="A1:L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E24" sqref="E24"/>
    </sheetView>
  </sheetViews>
  <sheetFormatPr defaultRowHeight="15" x14ac:dyDescent="0.25"/>
  <cols>
    <col min="1" max="1" width="30.42578125" customWidth="1"/>
  </cols>
  <sheetData>
    <row r="1" spans="1:1" x14ac:dyDescent="0.25">
      <c r="A1" s="144">
        <f>'Allegato A'!J5</f>
        <v>1526172.09</v>
      </c>
    </row>
    <row r="2" spans="1:1" x14ac:dyDescent="0.25">
      <c r="A2" s="144">
        <f>'Allegato C'!L6</f>
        <v>8072614.9899999993</v>
      </c>
    </row>
    <row r="3" spans="1:1" x14ac:dyDescent="0.25">
      <c r="A3" s="144">
        <f>'Allegato D'!K6</f>
        <v>1982205.51</v>
      </c>
    </row>
    <row r="4" spans="1:1" x14ac:dyDescent="0.25">
      <c r="A4" s="144">
        <f>'Allegato E'!K12</f>
        <v>6062789.8399999999</v>
      </c>
    </row>
    <row r="5" spans="1:1" x14ac:dyDescent="0.25">
      <c r="A5" s="144">
        <f>'Allegato F'!K7</f>
        <v>1781639.96</v>
      </c>
    </row>
    <row r="6" spans="1:1" x14ac:dyDescent="0.25">
      <c r="A6" s="144">
        <f>'Allegato G'!J15</f>
        <v>10497451.060000001</v>
      </c>
    </row>
    <row r="7" spans="1:1" x14ac:dyDescent="0.25">
      <c r="A7" s="144">
        <f>'Allegato H'!J5</f>
        <v>5001418.96278618</v>
      </c>
    </row>
    <row r="8" spans="1:1" x14ac:dyDescent="0.25">
      <c r="A8" s="144">
        <v>5318721.01</v>
      </c>
    </row>
    <row r="9" spans="1:1" x14ac:dyDescent="0.25">
      <c r="A9" s="144">
        <f>'Allegato L'!K7</f>
        <v>7369256.8300000001</v>
      </c>
    </row>
    <row r="10" spans="1:1" x14ac:dyDescent="0.25">
      <c r="A10" s="144">
        <f>'Allegato M'!G11</f>
        <v>6186400.3799999999</v>
      </c>
    </row>
    <row r="11" spans="1:1" x14ac:dyDescent="0.25">
      <c r="A11" s="144">
        <v>4313000</v>
      </c>
    </row>
    <row r="12" spans="1:1" x14ac:dyDescent="0.25">
      <c r="A12" s="144">
        <f>SUM(A1:A11)</f>
        <v>58111670.632786185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"/>
  <sheetViews>
    <sheetView workbookViewId="0">
      <selection activeCell="C21" sqref="C21"/>
    </sheetView>
  </sheetViews>
  <sheetFormatPr defaultRowHeight="15" x14ac:dyDescent="0.25"/>
  <cols>
    <col min="2" max="3" width="20.28515625" customWidth="1"/>
    <col min="4" max="4" width="19.140625" customWidth="1"/>
    <col min="5" max="5" width="18.5703125" customWidth="1"/>
    <col min="6" max="6" width="17.140625" customWidth="1"/>
    <col min="7" max="7" width="17.5703125" customWidth="1"/>
    <col min="8" max="8" width="15.85546875" customWidth="1"/>
    <col min="9" max="9" width="18.7109375" customWidth="1"/>
    <col min="10" max="10" width="18.5703125" customWidth="1"/>
    <col min="11" max="11" width="18" customWidth="1"/>
    <col min="12" max="12" width="20" customWidth="1"/>
  </cols>
  <sheetData>
    <row r="1" spans="1:12" ht="44.25" customHeight="1" x14ac:dyDescent="0.35">
      <c r="A1" s="152" t="s">
        <v>40</v>
      </c>
      <c r="B1" s="152"/>
      <c r="C1" s="153"/>
      <c r="D1" s="152"/>
      <c r="E1" s="152"/>
      <c r="F1" s="152"/>
      <c r="G1" s="152"/>
      <c r="H1" s="152"/>
      <c r="I1" s="152"/>
      <c r="J1" s="152"/>
      <c r="K1" s="152"/>
      <c r="L1" s="152"/>
    </row>
    <row r="2" spans="1:12" ht="36" x14ac:dyDescent="0.25">
      <c r="A2" s="58" t="s">
        <v>86</v>
      </c>
      <c r="B2" s="19" t="s">
        <v>20</v>
      </c>
      <c r="C2" s="19" t="s">
        <v>19</v>
      </c>
      <c r="D2" s="20" t="s">
        <v>21</v>
      </c>
      <c r="E2" s="20" t="s">
        <v>0</v>
      </c>
      <c r="F2" s="20" t="s">
        <v>22</v>
      </c>
      <c r="G2" s="20" t="s">
        <v>23</v>
      </c>
      <c r="H2" s="20" t="s">
        <v>24</v>
      </c>
      <c r="I2" s="20" t="s">
        <v>25</v>
      </c>
      <c r="J2" s="20" t="s">
        <v>26</v>
      </c>
      <c r="K2" s="20" t="s">
        <v>27</v>
      </c>
      <c r="L2" s="20" t="s">
        <v>28</v>
      </c>
    </row>
    <row r="3" spans="1:12" ht="24" x14ac:dyDescent="0.25">
      <c r="A3" s="58">
        <v>1</v>
      </c>
      <c r="B3" s="19" t="s">
        <v>30</v>
      </c>
      <c r="C3" s="19" t="s">
        <v>29</v>
      </c>
      <c r="D3" s="19" t="s">
        <v>31</v>
      </c>
      <c r="E3" s="19" t="s">
        <v>32</v>
      </c>
      <c r="F3" s="19" t="s">
        <v>33</v>
      </c>
      <c r="G3" s="19" t="s">
        <v>34</v>
      </c>
      <c r="H3" s="21">
        <v>2845000</v>
      </c>
      <c r="I3" s="21">
        <v>170700</v>
      </c>
      <c r="J3" s="22">
        <v>0.14600000000000002</v>
      </c>
      <c r="K3" s="22">
        <v>1.032</v>
      </c>
      <c r="L3" s="23">
        <v>1</v>
      </c>
    </row>
    <row r="4" spans="1:12" ht="36" x14ac:dyDescent="0.25">
      <c r="A4" s="58">
        <v>2</v>
      </c>
      <c r="B4" s="19" t="s">
        <v>36</v>
      </c>
      <c r="C4" s="19" t="s">
        <v>35</v>
      </c>
      <c r="D4" s="19">
        <v>1010151167</v>
      </c>
      <c r="E4" s="19" t="s">
        <v>37</v>
      </c>
      <c r="F4" s="19" t="s">
        <v>33</v>
      </c>
      <c r="G4" s="19" t="s">
        <v>34</v>
      </c>
      <c r="H4" s="21">
        <v>468000</v>
      </c>
      <c r="I4" s="21">
        <v>0</v>
      </c>
      <c r="J4" s="22">
        <v>1.6E-2</v>
      </c>
      <c r="K4" s="22">
        <v>1.1970000000000001</v>
      </c>
      <c r="L4" s="23">
        <v>2</v>
      </c>
    </row>
    <row r="5" spans="1:12" ht="96" x14ac:dyDescent="0.25">
      <c r="A5" s="58">
        <v>3</v>
      </c>
      <c r="B5" s="19" t="s">
        <v>38</v>
      </c>
      <c r="C5" s="19" t="s">
        <v>35</v>
      </c>
      <c r="D5" s="19">
        <v>1010160782</v>
      </c>
      <c r="E5" s="19" t="s">
        <v>39</v>
      </c>
      <c r="F5" s="19" t="s">
        <v>33</v>
      </c>
      <c r="G5" s="19" t="s">
        <v>34</v>
      </c>
      <c r="H5" s="21">
        <v>1000000</v>
      </c>
      <c r="I5" s="21">
        <v>0</v>
      </c>
      <c r="J5" s="22">
        <v>0.125</v>
      </c>
      <c r="K5" s="22">
        <v>1.073</v>
      </c>
      <c r="L5" s="23">
        <v>2</v>
      </c>
    </row>
    <row r="6" spans="1:12" ht="27" customHeight="1" x14ac:dyDescent="0.25">
      <c r="A6" s="33"/>
      <c r="B6" s="33"/>
      <c r="C6" s="33"/>
      <c r="D6" s="33"/>
      <c r="E6" s="33"/>
      <c r="F6" s="33"/>
      <c r="G6" s="24" t="s">
        <v>18</v>
      </c>
      <c r="H6" s="25">
        <f>SUM(H3:H5)</f>
        <v>4313000</v>
      </c>
      <c r="I6" s="33"/>
      <c r="J6" s="33"/>
      <c r="K6" s="33"/>
      <c r="L6" s="32"/>
    </row>
  </sheetData>
  <mergeCells count="1">
    <mergeCell ref="A1:L1"/>
  </mergeCell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"/>
  <sheetViews>
    <sheetView workbookViewId="0">
      <selection activeCell="D9" sqref="D9"/>
    </sheetView>
  </sheetViews>
  <sheetFormatPr defaultRowHeight="15" x14ac:dyDescent="0.25"/>
  <cols>
    <col min="2" max="2" width="21.7109375" customWidth="1"/>
    <col min="4" max="4" width="13.5703125" customWidth="1"/>
    <col min="5" max="5" width="22.7109375" customWidth="1"/>
    <col min="6" max="6" width="26.140625" customWidth="1"/>
    <col min="7" max="7" width="12.28515625" customWidth="1"/>
    <col min="10" max="10" width="19.28515625" customWidth="1"/>
    <col min="11" max="11" width="20.42578125" customWidth="1"/>
    <col min="12" max="12" width="21" customWidth="1"/>
  </cols>
  <sheetData>
    <row r="1" spans="1:12" ht="15.75" x14ac:dyDescent="0.25">
      <c r="A1" s="154" t="s">
        <v>41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6"/>
    </row>
    <row r="2" spans="1:12" ht="38.25" x14ac:dyDescent="0.25">
      <c r="A2" s="26" t="s">
        <v>42</v>
      </c>
      <c r="B2" s="27" t="s">
        <v>43</v>
      </c>
      <c r="C2" s="27" t="s">
        <v>44</v>
      </c>
      <c r="D2" s="16" t="s">
        <v>45</v>
      </c>
      <c r="E2" s="27" t="s">
        <v>46</v>
      </c>
      <c r="F2" s="28" t="s">
        <v>47</v>
      </c>
      <c r="G2" s="27" t="s">
        <v>48</v>
      </c>
      <c r="H2" s="27" t="s">
        <v>49</v>
      </c>
      <c r="I2" s="27" t="s">
        <v>50</v>
      </c>
      <c r="J2" s="29" t="s">
        <v>51</v>
      </c>
      <c r="K2" s="29" t="s">
        <v>14</v>
      </c>
      <c r="L2" s="27" t="s">
        <v>52</v>
      </c>
    </row>
    <row r="3" spans="1:12" ht="110.25" customHeight="1" x14ac:dyDescent="0.25">
      <c r="A3" s="30">
        <v>1</v>
      </c>
      <c r="B3" s="31" t="s">
        <v>53</v>
      </c>
      <c r="C3" s="17" t="s">
        <v>54</v>
      </c>
      <c r="D3" s="34">
        <v>20670002</v>
      </c>
      <c r="E3" s="35" t="s">
        <v>55</v>
      </c>
      <c r="F3" s="36" t="s">
        <v>56</v>
      </c>
      <c r="G3" s="34" t="s">
        <v>57</v>
      </c>
      <c r="H3" s="17">
        <v>0.1</v>
      </c>
      <c r="I3" s="17">
        <v>1</v>
      </c>
      <c r="J3" s="37">
        <v>2075150</v>
      </c>
      <c r="K3" s="37">
        <v>518.79999999999995</v>
      </c>
      <c r="L3" s="38">
        <f>J3-K3</f>
        <v>2074631.2</v>
      </c>
    </row>
    <row r="4" spans="1:12" ht="93.75" customHeight="1" x14ac:dyDescent="0.25">
      <c r="A4" s="30">
        <v>2</v>
      </c>
      <c r="B4" s="31" t="s">
        <v>58</v>
      </c>
      <c r="C4" s="17" t="s">
        <v>54</v>
      </c>
      <c r="D4" s="34">
        <v>620030003</v>
      </c>
      <c r="E4" s="35" t="s">
        <v>59</v>
      </c>
      <c r="F4" s="36" t="s">
        <v>60</v>
      </c>
      <c r="G4" s="34" t="s">
        <v>57</v>
      </c>
      <c r="H4" s="17">
        <v>0.1</v>
      </c>
      <c r="I4" s="17">
        <v>1</v>
      </c>
      <c r="J4" s="37">
        <v>3344800.94</v>
      </c>
      <c r="K4" s="39">
        <v>500</v>
      </c>
      <c r="L4" s="38">
        <f>J4-K4</f>
        <v>3344300.94</v>
      </c>
    </row>
    <row r="5" spans="1:12" ht="97.5" customHeight="1" thickBot="1" x14ac:dyDescent="0.3">
      <c r="A5" s="40">
        <v>3</v>
      </c>
      <c r="B5" s="41" t="s">
        <v>61</v>
      </c>
      <c r="C5" s="42" t="s">
        <v>54</v>
      </c>
      <c r="D5" s="43">
        <v>620081202</v>
      </c>
      <c r="E5" s="44" t="s">
        <v>62</v>
      </c>
      <c r="F5" s="45" t="s">
        <v>60</v>
      </c>
      <c r="G5" s="46" t="s">
        <v>63</v>
      </c>
      <c r="H5" s="42">
        <v>0.3</v>
      </c>
      <c r="I5" s="42">
        <v>1</v>
      </c>
      <c r="J5" s="39">
        <v>3068892.38</v>
      </c>
      <c r="K5" s="39">
        <v>415209.53</v>
      </c>
      <c r="L5" s="38">
        <f>J5-K5</f>
        <v>2653682.8499999996</v>
      </c>
    </row>
    <row r="6" spans="1:12" x14ac:dyDescent="0.25">
      <c r="K6" s="47" t="s">
        <v>64</v>
      </c>
      <c r="L6" s="48">
        <f>SUM(L3:L5)</f>
        <v>8072614.9899999993</v>
      </c>
    </row>
  </sheetData>
  <mergeCells count="1">
    <mergeCell ref="A1:L1"/>
  </mergeCells>
  <pageMargins left="0.7" right="0.7" top="0.75" bottom="0.75" header="0.3" footer="0.3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C13" sqref="C13"/>
    </sheetView>
  </sheetViews>
  <sheetFormatPr defaultRowHeight="15" x14ac:dyDescent="0.25"/>
  <cols>
    <col min="2" max="2" width="21.7109375" customWidth="1"/>
    <col min="3" max="3" width="13" customWidth="1"/>
    <col min="4" max="4" width="28.140625" customWidth="1"/>
    <col min="5" max="5" width="32.7109375" customWidth="1"/>
    <col min="6" max="6" width="28.28515625" customWidth="1"/>
    <col min="8" max="8" width="20.5703125" customWidth="1"/>
    <col min="9" max="9" width="15.42578125" customWidth="1"/>
    <col min="10" max="10" width="18.85546875" customWidth="1"/>
    <col min="11" max="11" width="17.140625" customWidth="1"/>
  </cols>
  <sheetData>
    <row r="1" spans="1:11" ht="49.5" customHeight="1" x14ac:dyDescent="0.3">
      <c r="A1" s="157" t="s">
        <v>87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1" ht="38.25" x14ac:dyDescent="0.25">
      <c r="A2" s="47" t="s">
        <v>86</v>
      </c>
      <c r="B2" s="49" t="s">
        <v>65</v>
      </c>
      <c r="C2" s="49" t="s">
        <v>88</v>
      </c>
      <c r="D2" s="49" t="s">
        <v>66</v>
      </c>
      <c r="E2" s="49" t="s">
        <v>67</v>
      </c>
      <c r="F2" s="49" t="s">
        <v>83</v>
      </c>
      <c r="G2" s="49" t="s">
        <v>28</v>
      </c>
      <c r="H2" s="49" t="s">
        <v>84</v>
      </c>
      <c r="I2" s="49" t="s">
        <v>82</v>
      </c>
      <c r="J2" s="49" t="s">
        <v>85</v>
      </c>
      <c r="K2" s="50" t="s">
        <v>68</v>
      </c>
    </row>
    <row r="3" spans="1:11" x14ac:dyDescent="0.25">
      <c r="A3" s="47">
        <v>1</v>
      </c>
      <c r="B3" s="51" t="s">
        <v>69</v>
      </c>
      <c r="C3" s="51" t="s">
        <v>89</v>
      </c>
      <c r="D3" s="52">
        <v>301270002</v>
      </c>
      <c r="E3" s="51" t="s">
        <v>70</v>
      </c>
      <c r="F3" s="51" t="s">
        <v>71</v>
      </c>
      <c r="G3" s="52">
        <v>2</v>
      </c>
      <c r="H3" s="53">
        <v>0.3</v>
      </c>
      <c r="I3" s="53">
        <v>1</v>
      </c>
      <c r="J3" s="51" t="s">
        <v>72</v>
      </c>
      <c r="K3" s="54">
        <v>1307205.51</v>
      </c>
    </row>
    <row r="4" spans="1:11" x14ac:dyDescent="0.25">
      <c r="A4" s="47">
        <v>2</v>
      </c>
      <c r="B4" s="51" t="s">
        <v>73</v>
      </c>
      <c r="C4" s="51" t="s">
        <v>89</v>
      </c>
      <c r="D4" s="55" t="s">
        <v>74</v>
      </c>
      <c r="E4" s="51" t="s">
        <v>75</v>
      </c>
      <c r="F4" s="51" t="s">
        <v>76</v>
      </c>
      <c r="G4" s="52">
        <v>2</v>
      </c>
      <c r="H4" s="52">
        <v>0.26</v>
      </c>
      <c r="I4" s="53">
        <v>1</v>
      </c>
      <c r="J4" s="51" t="s">
        <v>77</v>
      </c>
      <c r="K4" s="54">
        <v>350000</v>
      </c>
    </row>
    <row r="5" spans="1:11" x14ac:dyDescent="0.25">
      <c r="A5" s="47">
        <v>3</v>
      </c>
      <c r="B5" s="51" t="s">
        <v>78</v>
      </c>
      <c r="C5" s="51" t="s">
        <v>89</v>
      </c>
      <c r="D5" s="55" t="s">
        <v>79</v>
      </c>
      <c r="E5" s="51" t="s">
        <v>80</v>
      </c>
      <c r="F5" s="51" t="s">
        <v>81</v>
      </c>
      <c r="G5" s="52">
        <v>2</v>
      </c>
      <c r="H5" s="52">
        <v>0.48</v>
      </c>
      <c r="I5" s="53">
        <v>1</v>
      </c>
      <c r="J5" s="51" t="s">
        <v>77</v>
      </c>
      <c r="K5" s="54">
        <v>325000</v>
      </c>
    </row>
    <row r="6" spans="1:11" x14ac:dyDescent="0.25">
      <c r="J6" s="56" t="s">
        <v>64</v>
      </c>
      <c r="K6" s="57">
        <v>1982205.51</v>
      </c>
    </row>
  </sheetData>
  <mergeCells count="1">
    <mergeCell ref="A1:K1"/>
  </mergeCells>
  <pageMargins left="0.7" right="0.7" top="0.75" bottom="0.75" header="0.3" footer="0.3"/>
  <pageSetup paperSize="9" scale="6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workbookViewId="0">
      <selection sqref="A1:M1"/>
    </sheetView>
  </sheetViews>
  <sheetFormatPr defaultRowHeight="15" x14ac:dyDescent="0.25"/>
  <cols>
    <col min="2" max="2" width="21.7109375" customWidth="1"/>
    <col min="4" max="4" width="16.7109375" customWidth="1"/>
    <col min="5" max="5" width="24.42578125" customWidth="1"/>
    <col min="6" max="6" width="17.5703125" customWidth="1"/>
    <col min="7" max="7" width="14.28515625" customWidth="1"/>
    <col min="10" max="10" width="16.7109375" customWidth="1"/>
    <col min="11" max="11" width="22.28515625" customWidth="1"/>
    <col min="12" max="12" width="17.28515625" customWidth="1"/>
    <col min="13" max="13" width="20" customWidth="1"/>
  </cols>
  <sheetData>
    <row r="1" spans="1:13" ht="34.5" customHeight="1" x14ac:dyDescent="0.35">
      <c r="A1" s="153" t="s">
        <v>135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13" ht="75" x14ac:dyDescent="0.25">
      <c r="A2" s="74" t="s">
        <v>95</v>
      </c>
      <c r="B2" s="74" t="s">
        <v>96</v>
      </c>
      <c r="C2" s="74" t="s">
        <v>44</v>
      </c>
      <c r="D2" s="74" t="s">
        <v>97</v>
      </c>
      <c r="E2" s="74" t="s">
        <v>98</v>
      </c>
      <c r="F2" s="74" t="s">
        <v>47</v>
      </c>
      <c r="G2" s="74" t="s">
        <v>99</v>
      </c>
      <c r="H2" s="74" t="s">
        <v>82</v>
      </c>
      <c r="I2" s="74" t="s">
        <v>100</v>
      </c>
      <c r="J2" s="74" t="s">
        <v>101</v>
      </c>
      <c r="K2" s="75" t="s">
        <v>102</v>
      </c>
      <c r="L2" s="75" t="s">
        <v>103</v>
      </c>
      <c r="M2" s="75" t="s">
        <v>51</v>
      </c>
    </row>
    <row r="3" spans="1:13" ht="30" x14ac:dyDescent="0.25">
      <c r="A3" s="62">
        <v>1</v>
      </c>
      <c r="B3" s="63" t="s">
        <v>105</v>
      </c>
      <c r="C3" s="62" t="s">
        <v>104</v>
      </c>
      <c r="D3" s="64" t="s">
        <v>106</v>
      </c>
      <c r="E3" s="64" t="s">
        <v>107</v>
      </c>
      <c r="F3" s="62" t="s">
        <v>33</v>
      </c>
      <c r="G3" s="62">
        <v>0.2</v>
      </c>
      <c r="H3" s="62">
        <v>1</v>
      </c>
      <c r="I3" s="62">
        <v>1</v>
      </c>
      <c r="J3" s="62" t="s">
        <v>108</v>
      </c>
      <c r="K3" s="65">
        <v>361500</v>
      </c>
      <c r="L3" s="65"/>
      <c r="M3" s="65">
        <v>361500</v>
      </c>
    </row>
    <row r="4" spans="1:13" ht="45" x14ac:dyDescent="0.25">
      <c r="A4" s="62">
        <f>A3+1</f>
        <v>2</v>
      </c>
      <c r="B4" s="63" t="s">
        <v>109</v>
      </c>
      <c r="C4" s="62" t="s">
        <v>104</v>
      </c>
      <c r="D4" s="64" t="s">
        <v>110</v>
      </c>
      <c r="E4" s="64" t="s">
        <v>111</v>
      </c>
      <c r="F4" s="62" t="s">
        <v>33</v>
      </c>
      <c r="G4" s="62">
        <v>0.20100000000000001</v>
      </c>
      <c r="H4" s="62">
        <v>1</v>
      </c>
      <c r="I4" s="62">
        <v>1</v>
      </c>
      <c r="J4" s="62" t="s">
        <v>108</v>
      </c>
      <c r="K4" s="65">
        <v>499000</v>
      </c>
      <c r="L4" s="65"/>
      <c r="M4" s="65">
        <v>499000</v>
      </c>
    </row>
    <row r="5" spans="1:13" ht="45" x14ac:dyDescent="0.25">
      <c r="A5" s="62">
        <f t="shared" ref="A5:A11" si="0">A4+1</f>
        <v>3</v>
      </c>
      <c r="B5" s="63" t="s">
        <v>112</v>
      </c>
      <c r="C5" s="62" t="s">
        <v>104</v>
      </c>
      <c r="D5" s="64" t="s">
        <v>113</v>
      </c>
      <c r="E5" s="64" t="s">
        <v>114</v>
      </c>
      <c r="F5" s="62" t="s">
        <v>33</v>
      </c>
      <c r="G5" s="62">
        <v>0.374</v>
      </c>
      <c r="H5" s="62" t="s">
        <v>115</v>
      </c>
      <c r="I5" s="62">
        <v>1</v>
      </c>
      <c r="J5" s="62" t="s">
        <v>108</v>
      </c>
      <c r="K5" s="65">
        <v>522644.81</v>
      </c>
      <c r="L5" s="65"/>
      <c r="M5" s="65">
        <v>522644.81</v>
      </c>
    </row>
    <row r="6" spans="1:13" ht="45" x14ac:dyDescent="0.25">
      <c r="A6" s="62">
        <f t="shared" si="0"/>
        <v>4</v>
      </c>
      <c r="B6" s="63" t="s">
        <v>112</v>
      </c>
      <c r="C6" s="62" t="s">
        <v>104</v>
      </c>
      <c r="D6" s="64" t="s">
        <v>116</v>
      </c>
      <c r="E6" s="64" t="s">
        <v>117</v>
      </c>
      <c r="F6" s="62" t="s">
        <v>33</v>
      </c>
      <c r="G6" s="62">
        <v>0.41399999999999998</v>
      </c>
      <c r="H6" s="62" t="s">
        <v>115</v>
      </c>
      <c r="I6" s="62">
        <v>1</v>
      </c>
      <c r="J6" s="62" t="s">
        <v>108</v>
      </c>
      <c r="K6" s="65">
        <v>626563.17000000004</v>
      </c>
      <c r="L6" s="65"/>
      <c r="M6" s="65">
        <v>626563.17000000004</v>
      </c>
    </row>
    <row r="7" spans="1:13" ht="45" x14ac:dyDescent="0.25">
      <c r="A7" s="62">
        <f t="shared" si="0"/>
        <v>5</v>
      </c>
      <c r="B7" s="63" t="s">
        <v>119</v>
      </c>
      <c r="C7" s="62" t="s">
        <v>118</v>
      </c>
      <c r="D7" s="64" t="s">
        <v>120</v>
      </c>
      <c r="E7" s="64" t="s">
        <v>121</v>
      </c>
      <c r="F7" s="62" t="s">
        <v>33</v>
      </c>
      <c r="G7" s="62">
        <v>0.1</v>
      </c>
      <c r="H7" s="62" t="s">
        <v>115</v>
      </c>
      <c r="I7" s="62">
        <v>2</v>
      </c>
      <c r="J7" s="62" t="s">
        <v>108</v>
      </c>
      <c r="K7" s="65">
        <v>710553.1</v>
      </c>
      <c r="L7" s="65"/>
      <c r="M7" s="65">
        <v>710553.1</v>
      </c>
    </row>
    <row r="8" spans="1:13" ht="30" x14ac:dyDescent="0.25">
      <c r="A8" s="62">
        <f t="shared" si="0"/>
        <v>6</v>
      </c>
      <c r="B8" s="67" t="s">
        <v>123</v>
      </c>
      <c r="C8" s="66" t="s">
        <v>122</v>
      </c>
      <c r="D8" s="64" t="s">
        <v>124</v>
      </c>
      <c r="E8" s="67" t="s">
        <v>125</v>
      </c>
      <c r="F8" s="62" t="s">
        <v>33</v>
      </c>
      <c r="G8" s="66">
        <v>0.26</v>
      </c>
      <c r="H8" s="62">
        <v>1</v>
      </c>
      <c r="I8" s="66">
        <v>2</v>
      </c>
      <c r="J8" s="66" t="s">
        <v>126</v>
      </c>
      <c r="K8" s="68">
        <v>571285</v>
      </c>
      <c r="L8" s="68">
        <v>571285</v>
      </c>
      <c r="M8" s="68">
        <v>1142570</v>
      </c>
    </row>
    <row r="9" spans="1:13" ht="45" x14ac:dyDescent="0.25">
      <c r="A9" s="62">
        <f t="shared" si="0"/>
        <v>7</v>
      </c>
      <c r="B9" s="67" t="s">
        <v>127</v>
      </c>
      <c r="C9" s="66" t="s">
        <v>122</v>
      </c>
      <c r="D9" s="64" t="s">
        <v>128</v>
      </c>
      <c r="E9" s="67" t="s">
        <v>129</v>
      </c>
      <c r="F9" s="62" t="s">
        <v>33</v>
      </c>
      <c r="G9" s="66">
        <v>0.38</v>
      </c>
      <c r="H9" s="62">
        <v>1</v>
      </c>
      <c r="I9" s="66">
        <v>2</v>
      </c>
      <c r="J9" s="66" t="s">
        <v>108</v>
      </c>
      <c r="K9" s="68">
        <v>495000</v>
      </c>
      <c r="L9" s="68">
        <v>55000</v>
      </c>
      <c r="M9" s="68">
        <v>550000</v>
      </c>
    </row>
    <row r="10" spans="1:13" ht="30" x14ac:dyDescent="0.25">
      <c r="A10" s="62">
        <f t="shared" si="0"/>
        <v>8</v>
      </c>
      <c r="B10" s="67" t="s">
        <v>130</v>
      </c>
      <c r="C10" s="66" t="s">
        <v>122</v>
      </c>
      <c r="D10" s="64" t="s">
        <v>131</v>
      </c>
      <c r="E10" s="67">
        <v>580830680</v>
      </c>
      <c r="F10" s="62" t="s">
        <v>33</v>
      </c>
      <c r="G10" s="66">
        <v>0.38400000000000001</v>
      </c>
      <c r="H10" s="62">
        <v>1</v>
      </c>
      <c r="I10" s="66">
        <v>2</v>
      </c>
      <c r="J10" s="66" t="s">
        <v>108</v>
      </c>
      <c r="K10" s="68">
        <v>1867628.55</v>
      </c>
      <c r="L10" s="68"/>
      <c r="M10" s="68">
        <v>1867628.55</v>
      </c>
    </row>
    <row r="11" spans="1:13" ht="30" x14ac:dyDescent="0.25">
      <c r="A11" s="62">
        <f t="shared" si="0"/>
        <v>9</v>
      </c>
      <c r="B11" s="67" t="s">
        <v>132</v>
      </c>
      <c r="C11" s="66" t="s">
        <v>118</v>
      </c>
      <c r="D11" s="64" t="s">
        <v>133</v>
      </c>
      <c r="E11" s="67" t="s">
        <v>134</v>
      </c>
      <c r="F11" s="62" t="s">
        <v>33</v>
      </c>
      <c r="G11" s="66">
        <v>0.5</v>
      </c>
      <c r="H11" s="66">
        <v>1</v>
      </c>
      <c r="I11" s="69">
        <v>2</v>
      </c>
      <c r="J11" s="66" t="s">
        <v>108</v>
      </c>
      <c r="K11" s="68">
        <v>408615.21</v>
      </c>
      <c r="L11" s="70">
        <v>1000</v>
      </c>
      <c r="M11" s="68">
        <v>409615.21</v>
      </c>
    </row>
    <row r="12" spans="1:13" ht="18.75" x14ac:dyDescent="0.3">
      <c r="A12" s="71"/>
      <c r="B12" s="71"/>
      <c r="C12" s="71"/>
      <c r="D12" s="71"/>
      <c r="E12" s="71"/>
      <c r="F12" s="71"/>
      <c r="G12" s="71"/>
      <c r="H12" s="71"/>
      <c r="I12" s="71"/>
      <c r="J12" s="72" t="s">
        <v>64</v>
      </c>
      <c r="K12" s="73">
        <f>SUM(K3:K11)</f>
        <v>6062789.8399999999</v>
      </c>
      <c r="L12" s="71"/>
      <c r="M12" s="71"/>
    </row>
  </sheetData>
  <mergeCells count="1">
    <mergeCell ref="A1:M1"/>
  </mergeCells>
  <pageMargins left="0.7" right="0.7" top="0.75" bottom="0.75" header="0.3" footer="0.3"/>
  <pageSetup paperSize="9" scale="6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"/>
  <sheetViews>
    <sheetView workbookViewId="0">
      <selection activeCell="E11" sqref="E11"/>
    </sheetView>
  </sheetViews>
  <sheetFormatPr defaultRowHeight="15" x14ac:dyDescent="0.25"/>
  <cols>
    <col min="2" max="3" width="14.5703125" customWidth="1"/>
    <col min="4" max="4" width="17.85546875" customWidth="1"/>
    <col min="5" max="5" width="18.42578125" customWidth="1"/>
    <col min="6" max="6" width="15.140625" customWidth="1"/>
    <col min="7" max="7" width="15.28515625" customWidth="1"/>
    <col min="8" max="8" width="16.7109375" customWidth="1"/>
    <col min="11" max="11" width="14.42578125" customWidth="1"/>
    <col min="12" max="12" width="12.28515625" customWidth="1"/>
    <col min="13" max="13" width="15.28515625" customWidth="1"/>
  </cols>
  <sheetData>
    <row r="1" spans="1:13" ht="39.75" customHeight="1" x14ac:dyDescent="0.3">
      <c r="A1" s="157" t="s">
        <v>167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</row>
    <row r="2" spans="1:13" ht="38.25" x14ac:dyDescent="0.25">
      <c r="A2" s="76" t="s">
        <v>136</v>
      </c>
      <c r="B2" s="76" t="s">
        <v>139</v>
      </c>
      <c r="C2" s="76" t="s">
        <v>168</v>
      </c>
      <c r="D2" s="76" t="s">
        <v>137</v>
      </c>
      <c r="E2" s="76" t="s">
        <v>138</v>
      </c>
      <c r="F2" s="76" t="s">
        <v>145</v>
      </c>
      <c r="G2" s="76" t="s">
        <v>140</v>
      </c>
      <c r="H2" s="76" t="s">
        <v>141</v>
      </c>
      <c r="I2" s="76" t="s">
        <v>165</v>
      </c>
      <c r="J2" s="76" t="s">
        <v>166</v>
      </c>
      <c r="K2" s="76" t="s">
        <v>143</v>
      </c>
      <c r="L2" s="76" t="s">
        <v>144</v>
      </c>
      <c r="M2" s="76" t="s">
        <v>142</v>
      </c>
    </row>
    <row r="3" spans="1:13" ht="51" x14ac:dyDescent="0.25">
      <c r="A3" s="76">
        <v>67</v>
      </c>
      <c r="B3" s="79" t="s">
        <v>169</v>
      </c>
      <c r="C3" s="76" t="s">
        <v>170</v>
      </c>
      <c r="D3" s="80" t="s">
        <v>146</v>
      </c>
      <c r="E3" s="79" t="s">
        <v>147</v>
      </c>
      <c r="F3" s="79" t="s">
        <v>148</v>
      </c>
      <c r="G3" s="76">
        <v>3</v>
      </c>
      <c r="H3" s="76" t="s">
        <v>72</v>
      </c>
      <c r="I3" s="76" t="s">
        <v>149</v>
      </c>
      <c r="J3" s="81">
        <v>0.8</v>
      </c>
      <c r="K3" s="82">
        <v>476000</v>
      </c>
      <c r="L3" s="82">
        <v>204000</v>
      </c>
      <c r="M3" s="82">
        <v>680000</v>
      </c>
    </row>
    <row r="4" spans="1:13" ht="25.5" x14ac:dyDescent="0.25">
      <c r="A4" s="76">
        <v>71</v>
      </c>
      <c r="B4" s="79" t="s">
        <v>152</v>
      </c>
      <c r="C4" s="76" t="s">
        <v>171</v>
      </c>
      <c r="D4" s="80" t="s">
        <v>150</v>
      </c>
      <c r="E4" s="79" t="s">
        <v>151</v>
      </c>
      <c r="F4" s="79" t="s">
        <v>81</v>
      </c>
      <c r="G4" s="76">
        <v>3</v>
      </c>
      <c r="H4" s="76" t="s">
        <v>77</v>
      </c>
      <c r="I4" s="76" t="s">
        <v>153</v>
      </c>
      <c r="J4" s="81">
        <v>1</v>
      </c>
      <c r="K4" s="82">
        <v>425000</v>
      </c>
      <c r="L4" s="82">
        <v>424644</v>
      </c>
      <c r="M4" s="82">
        <v>849644</v>
      </c>
    </row>
    <row r="5" spans="1:13" ht="25.5" x14ac:dyDescent="0.25">
      <c r="A5" s="76">
        <v>176</v>
      </c>
      <c r="B5" s="79" t="s">
        <v>156</v>
      </c>
      <c r="C5" s="76" t="s">
        <v>172</v>
      </c>
      <c r="D5" s="80" t="s">
        <v>154</v>
      </c>
      <c r="E5" s="79" t="s">
        <v>155</v>
      </c>
      <c r="F5" s="79" t="s">
        <v>158</v>
      </c>
      <c r="G5" s="76">
        <v>3</v>
      </c>
      <c r="H5" s="76" t="s">
        <v>72</v>
      </c>
      <c r="I5" s="76" t="s">
        <v>159</v>
      </c>
      <c r="J5" s="81">
        <v>1</v>
      </c>
      <c r="K5" s="82">
        <v>498371.69</v>
      </c>
      <c r="L5" s="76" t="s">
        <v>157</v>
      </c>
      <c r="M5" s="82">
        <v>498371.69</v>
      </c>
    </row>
    <row r="6" spans="1:13" ht="25.5" x14ac:dyDescent="0.25">
      <c r="A6" s="76">
        <v>137</v>
      </c>
      <c r="B6" s="79" t="s">
        <v>162</v>
      </c>
      <c r="C6" s="76" t="s">
        <v>172</v>
      </c>
      <c r="D6" s="80" t="s">
        <v>160</v>
      </c>
      <c r="E6" s="79" t="s">
        <v>161</v>
      </c>
      <c r="F6" s="79" t="s">
        <v>163</v>
      </c>
      <c r="G6" s="76">
        <v>3</v>
      </c>
      <c r="H6" s="76" t="s">
        <v>72</v>
      </c>
      <c r="I6" s="76" t="s">
        <v>164</v>
      </c>
      <c r="J6" s="83">
        <v>1.0960000000000001</v>
      </c>
      <c r="K6" s="82">
        <v>382268.27</v>
      </c>
      <c r="L6" s="76" t="s">
        <v>157</v>
      </c>
      <c r="M6" s="82">
        <v>382268.27</v>
      </c>
    </row>
    <row r="7" spans="1:13" x14ac:dyDescent="0.25">
      <c r="G7" s="18"/>
      <c r="I7" s="158" t="s">
        <v>64</v>
      </c>
      <c r="J7" s="158"/>
      <c r="K7" s="77">
        <f>SUM(K3:K6)</f>
        <v>1781639.96</v>
      </c>
      <c r="L7" s="78">
        <f>SUM(L3:L6)</f>
        <v>628644</v>
      </c>
      <c r="M7" s="78">
        <f>SUM(M3:M6)</f>
        <v>2410283.96</v>
      </c>
    </row>
  </sheetData>
  <mergeCells count="2">
    <mergeCell ref="A1:M1"/>
    <mergeCell ref="I7:J7"/>
  </mergeCells>
  <hyperlinks>
    <hyperlink ref="H2" location="_ftn1" display="_ftn1"/>
    <hyperlink ref="I2" location="_ftn3" display="_ftn3"/>
    <hyperlink ref="J2" location="_ftn4" display="_ftn4"/>
    <hyperlink ref="B3" location="_ftn5" display="_ftn5"/>
  </hyperlinks>
  <pageMargins left="0.7" right="0.7" top="0.75" bottom="0.75" header="0.3" footer="0.3"/>
  <pageSetup paperSize="9" scale="7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workbookViewId="0">
      <selection activeCell="E21" sqref="E21"/>
    </sheetView>
  </sheetViews>
  <sheetFormatPr defaultRowHeight="15" x14ac:dyDescent="0.25"/>
  <cols>
    <col min="2" max="2" width="33.42578125" customWidth="1"/>
    <col min="3" max="3" width="17" customWidth="1"/>
    <col min="4" max="4" width="25.7109375" customWidth="1"/>
    <col min="5" max="5" width="26.140625" customWidth="1"/>
    <col min="6" max="6" width="15.7109375" customWidth="1"/>
    <col min="7" max="7" width="16.140625" customWidth="1"/>
    <col min="8" max="8" width="9.85546875" customWidth="1"/>
    <col min="9" max="9" width="22.42578125" customWidth="1"/>
    <col min="10" max="10" width="26" customWidth="1"/>
    <col min="11" max="11" width="24.5703125" customWidth="1"/>
    <col min="12" max="12" width="26.140625" customWidth="1"/>
  </cols>
  <sheetData>
    <row r="1" spans="1:11" ht="56.25" customHeight="1" thickBot="1" x14ac:dyDescent="0.3">
      <c r="A1" s="165" t="s">
        <v>173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spans="1:11" s="141" customFormat="1" ht="16.5" thickTop="1" x14ac:dyDescent="0.25">
      <c r="A2" s="166" t="s">
        <v>174</v>
      </c>
      <c r="B2" s="166" t="s">
        <v>175</v>
      </c>
      <c r="C2" s="163" t="s">
        <v>285</v>
      </c>
      <c r="D2" s="166" t="s">
        <v>176</v>
      </c>
      <c r="E2" s="166" t="s">
        <v>47</v>
      </c>
      <c r="F2" s="162" t="s">
        <v>177</v>
      </c>
      <c r="G2" s="162"/>
      <c r="H2" s="163" t="s">
        <v>178</v>
      </c>
      <c r="I2" s="167" t="s">
        <v>101</v>
      </c>
      <c r="J2" s="159" t="s">
        <v>179</v>
      </c>
      <c r="K2" s="161" t="s">
        <v>14</v>
      </c>
    </row>
    <row r="3" spans="1:11" s="141" customFormat="1" ht="15.75" x14ac:dyDescent="0.25">
      <c r="A3" s="166"/>
      <c r="B3" s="166"/>
      <c r="C3" s="164"/>
      <c r="D3" s="166"/>
      <c r="E3" s="166"/>
      <c r="F3" s="142" t="s">
        <v>180</v>
      </c>
      <c r="G3" s="142" t="s">
        <v>181</v>
      </c>
      <c r="H3" s="164"/>
      <c r="I3" s="167"/>
      <c r="J3" s="160"/>
      <c r="K3" s="161"/>
    </row>
    <row r="4" spans="1:11" ht="15.75" x14ac:dyDescent="0.25">
      <c r="A4" s="122">
        <v>1</v>
      </c>
      <c r="B4" s="123" t="s">
        <v>196</v>
      </c>
      <c r="C4" s="138" t="s">
        <v>192</v>
      </c>
      <c r="D4" s="124" t="s">
        <v>182</v>
      </c>
      <c r="E4" s="123" t="s">
        <v>60</v>
      </c>
      <c r="F4" s="123">
        <v>0.35</v>
      </c>
      <c r="G4" s="123">
        <v>1</v>
      </c>
      <c r="H4" s="123">
        <v>3</v>
      </c>
      <c r="I4" s="125" t="s">
        <v>183</v>
      </c>
      <c r="J4" s="126">
        <v>598000</v>
      </c>
      <c r="K4" s="127">
        <v>202000</v>
      </c>
    </row>
    <row r="5" spans="1:11" ht="15.75" x14ac:dyDescent="0.25">
      <c r="A5" s="122">
        <v>2</v>
      </c>
      <c r="B5" s="123" t="s">
        <v>197</v>
      </c>
      <c r="C5" s="138" t="s">
        <v>193</v>
      </c>
      <c r="D5" s="124" t="s">
        <v>184</v>
      </c>
      <c r="E5" s="123" t="s">
        <v>60</v>
      </c>
      <c r="F5" s="123">
        <v>0.5</v>
      </c>
      <c r="G5" s="123">
        <v>1</v>
      </c>
      <c r="H5" s="123">
        <v>3</v>
      </c>
      <c r="I5" s="125" t="s">
        <v>183</v>
      </c>
      <c r="J5" s="126">
        <v>432900</v>
      </c>
      <c r="K5" s="127">
        <v>122100</v>
      </c>
    </row>
    <row r="6" spans="1:11" ht="15.75" x14ac:dyDescent="0.25">
      <c r="A6" s="128">
        <v>3</v>
      </c>
      <c r="B6" s="123" t="s">
        <v>286</v>
      </c>
      <c r="C6" s="138" t="s">
        <v>193</v>
      </c>
      <c r="D6" s="124" t="s">
        <v>185</v>
      </c>
      <c r="E6" s="123" t="s">
        <v>60</v>
      </c>
      <c r="F6" s="123">
        <v>0.3</v>
      </c>
      <c r="G6" s="123">
        <v>1</v>
      </c>
      <c r="H6" s="123">
        <v>3</v>
      </c>
      <c r="I6" s="125" t="s">
        <v>183</v>
      </c>
      <c r="J6" s="126">
        <v>2067000</v>
      </c>
      <c r="K6" s="127">
        <v>598372</v>
      </c>
    </row>
    <row r="7" spans="1:11" ht="15.75" x14ac:dyDescent="0.25">
      <c r="A7" s="128">
        <v>4</v>
      </c>
      <c r="B7" s="123" t="s">
        <v>287</v>
      </c>
      <c r="C7" s="138" t="s">
        <v>192</v>
      </c>
      <c r="D7" s="124" t="s">
        <v>282</v>
      </c>
      <c r="E7" s="123" t="s">
        <v>60</v>
      </c>
      <c r="F7" s="123">
        <v>0.14000000000000001</v>
      </c>
      <c r="G7" s="123">
        <v>1</v>
      </c>
      <c r="H7" s="123">
        <v>3</v>
      </c>
      <c r="I7" s="125" t="s">
        <v>183</v>
      </c>
      <c r="J7" s="129">
        <v>1541500</v>
      </c>
      <c r="K7" s="127">
        <v>385500</v>
      </c>
    </row>
    <row r="8" spans="1:11" ht="15.75" x14ac:dyDescent="0.25">
      <c r="A8" s="122">
        <v>5</v>
      </c>
      <c r="B8" s="123" t="s">
        <v>287</v>
      </c>
      <c r="C8" s="138" t="s">
        <v>192</v>
      </c>
      <c r="D8" s="124" t="s">
        <v>283</v>
      </c>
      <c r="E8" s="123" t="s">
        <v>60</v>
      </c>
      <c r="F8" s="123">
        <v>0.36</v>
      </c>
      <c r="G8" s="123">
        <v>1</v>
      </c>
      <c r="H8" s="123">
        <v>3</v>
      </c>
      <c r="I8" s="125" t="s">
        <v>183</v>
      </c>
      <c r="J8" s="129">
        <v>844420</v>
      </c>
      <c r="K8" s="127">
        <v>211105</v>
      </c>
    </row>
    <row r="9" spans="1:11" ht="15.75" x14ac:dyDescent="0.25">
      <c r="A9" s="122">
        <v>6</v>
      </c>
      <c r="B9" s="123" t="s">
        <v>198</v>
      </c>
      <c r="C9" s="138" t="s">
        <v>194</v>
      </c>
      <c r="D9" s="124" t="s">
        <v>186</v>
      </c>
      <c r="E9" s="123" t="s">
        <v>60</v>
      </c>
      <c r="F9" s="123">
        <v>0.53200000000000003</v>
      </c>
      <c r="G9" s="123">
        <v>1</v>
      </c>
      <c r="H9" s="123">
        <v>3</v>
      </c>
      <c r="I9" s="125" t="s">
        <v>183</v>
      </c>
      <c r="J9" s="129">
        <v>146176</v>
      </c>
      <c r="K9" s="127">
        <v>36544</v>
      </c>
    </row>
    <row r="10" spans="1:11" ht="15.75" x14ac:dyDescent="0.25">
      <c r="A10" s="128">
        <v>7</v>
      </c>
      <c r="B10" s="130" t="s">
        <v>288</v>
      </c>
      <c r="C10" s="139" t="s">
        <v>195</v>
      </c>
      <c r="D10" s="124" t="s">
        <v>187</v>
      </c>
      <c r="E10" s="123" t="s">
        <v>60</v>
      </c>
      <c r="F10" s="123">
        <v>0.1</v>
      </c>
      <c r="G10" s="123">
        <v>1</v>
      </c>
      <c r="H10" s="123">
        <v>3</v>
      </c>
      <c r="I10" s="125" t="s">
        <v>183</v>
      </c>
      <c r="J10" s="129">
        <v>117215.75</v>
      </c>
      <c r="K10" s="127">
        <v>39071.910000000003</v>
      </c>
    </row>
    <row r="11" spans="1:11" ht="15.75" x14ac:dyDescent="0.25">
      <c r="A11" s="128">
        <v>8</v>
      </c>
      <c r="B11" s="131" t="s">
        <v>199</v>
      </c>
      <c r="C11" s="140" t="s">
        <v>192</v>
      </c>
      <c r="D11" s="124" t="s">
        <v>188</v>
      </c>
      <c r="E11" s="123" t="s">
        <v>60</v>
      </c>
      <c r="F11" s="123">
        <v>0.46200000000000002</v>
      </c>
      <c r="G11" s="123">
        <v>0.81</v>
      </c>
      <c r="H11" s="123">
        <v>3</v>
      </c>
      <c r="I11" s="125" t="s">
        <v>183</v>
      </c>
      <c r="J11" s="129">
        <v>2528000</v>
      </c>
      <c r="K11" s="127">
        <v>632000</v>
      </c>
    </row>
    <row r="12" spans="1:11" ht="15.75" x14ac:dyDescent="0.25">
      <c r="A12" s="122">
        <v>9</v>
      </c>
      <c r="B12" s="123" t="s">
        <v>200</v>
      </c>
      <c r="C12" s="138" t="s">
        <v>194</v>
      </c>
      <c r="D12" s="124" t="s">
        <v>190</v>
      </c>
      <c r="E12" s="123" t="s">
        <v>56</v>
      </c>
      <c r="F12" s="123">
        <v>0</v>
      </c>
      <c r="G12" s="123">
        <v>1</v>
      </c>
      <c r="H12" s="123">
        <v>3</v>
      </c>
      <c r="I12" s="132" t="s">
        <v>189</v>
      </c>
      <c r="J12" s="129">
        <v>240000</v>
      </c>
      <c r="K12" s="127">
        <v>560000</v>
      </c>
    </row>
    <row r="13" spans="1:11" ht="15.75" x14ac:dyDescent="0.25">
      <c r="A13" s="122">
        <v>10</v>
      </c>
      <c r="B13" s="123" t="s">
        <v>289</v>
      </c>
      <c r="C13" s="138" t="s">
        <v>192</v>
      </c>
      <c r="D13" s="124" t="s">
        <v>191</v>
      </c>
      <c r="E13" s="123" t="s">
        <v>60</v>
      </c>
      <c r="F13" s="123">
        <v>0.34100000000000003</v>
      </c>
      <c r="G13" s="123">
        <v>1</v>
      </c>
      <c r="H13" s="125">
        <v>3</v>
      </c>
      <c r="I13" s="132" t="s">
        <v>189</v>
      </c>
      <c r="J13" s="133">
        <v>834000</v>
      </c>
      <c r="K13" s="127">
        <v>266000</v>
      </c>
    </row>
    <row r="14" spans="1:11" ht="16.5" thickBot="1" x14ac:dyDescent="0.3">
      <c r="A14" s="128">
        <v>11</v>
      </c>
      <c r="B14" s="123" t="s">
        <v>290</v>
      </c>
      <c r="C14" s="138" t="s">
        <v>192</v>
      </c>
      <c r="D14" s="124" t="s">
        <v>284</v>
      </c>
      <c r="E14" s="123" t="s">
        <v>60</v>
      </c>
      <c r="F14" s="123">
        <v>0.33</v>
      </c>
      <c r="G14" s="123">
        <v>1</v>
      </c>
      <c r="H14" s="125">
        <v>3</v>
      </c>
      <c r="I14" s="125" t="s">
        <v>189</v>
      </c>
      <c r="J14" s="134">
        <v>1148239.3100000005</v>
      </c>
      <c r="K14" s="127">
        <v>606598.53999999911</v>
      </c>
    </row>
    <row r="15" spans="1:11" ht="17.25" thickTop="1" thickBot="1" x14ac:dyDescent="0.3">
      <c r="A15" s="84"/>
      <c r="B15" s="85"/>
      <c r="C15" s="85"/>
      <c r="D15" s="86"/>
      <c r="E15" s="84"/>
      <c r="F15" s="85"/>
      <c r="G15" s="85"/>
      <c r="H15" s="85"/>
      <c r="I15" s="135"/>
      <c r="J15" s="136">
        <f>SUM(J4:J14)</f>
        <v>10497451.060000001</v>
      </c>
      <c r="K15" s="137"/>
    </row>
    <row r="16" spans="1:11" ht="15.75" thickTop="1" x14ac:dyDescent="0.25"/>
  </sheetData>
  <mergeCells count="11">
    <mergeCell ref="J2:J3"/>
    <mergeCell ref="K2:K3"/>
    <mergeCell ref="F2:G2"/>
    <mergeCell ref="H2:H3"/>
    <mergeCell ref="A1:K1"/>
    <mergeCell ref="C2:C3"/>
    <mergeCell ref="D2:D3"/>
    <mergeCell ref="A2:A3"/>
    <mergeCell ref="B2:B3"/>
    <mergeCell ref="E2:E3"/>
    <mergeCell ref="I2:I3"/>
  </mergeCells>
  <pageMargins left="0.7" right="0.7" top="0.75" bottom="0.75" header="0.3" footer="0.3"/>
  <pageSetup paperSize="9" scale="5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"/>
  <sheetViews>
    <sheetView workbookViewId="0">
      <selection activeCell="D11" sqref="D11"/>
    </sheetView>
  </sheetViews>
  <sheetFormatPr defaultRowHeight="15" x14ac:dyDescent="0.25"/>
  <cols>
    <col min="3" max="3" width="24.7109375" customWidth="1"/>
    <col min="4" max="4" width="23.28515625" customWidth="1"/>
    <col min="5" max="5" width="22.5703125" customWidth="1"/>
    <col min="6" max="6" width="20.140625" customWidth="1"/>
    <col min="7" max="7" width="19.85546875" customWidth="1"/>
    <col min="8" max="8" width="18.140625" customWidth="1"/>
    <col min="9" max="9" width="16.7109375" customWidth="1"/>
    <col min="10" max="10" width="20.7109375" customWidth="1"/>
    <col min="11" max="11" width="18.28515625" customWidth="1"/>
  </cols>
  <sheetData>
    <row r="1" spans="1:11" ht="42" customHeight="1" x14ac:dyDescent="0.3">
      <c r="A1" s="168" t="s">
        <v>281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1" ht="24" x14ac:dyDescent="0.25">
      <c r="A2" s="108" t="s">
        <v>136</v>
      </c>
      <c r="B2" s="108" t="s">
        <v>88</v>
      </c>
      <c r="C2" s="109" t="s">
        <v>20</v>
      </c>
      <c r="D2" s="109" t="s">
        <v>66</v>
      </c>
      <c r="E2" s="109" t="s">
        <v>266</v>
      </c>
      <c r="F2" s="109" t="s">
        <v>1</v>
      </c>
      <c r="G2" s="109" t="s">
        <v>267</v>
      </c>
      <c r="H2" s="110" t="s">
        <v>180</v>
      </c>
      <c r="I2" s="110" t="s">
        <v>181</v>
      </c>
      <c r="J2" s="109" t="s">
        <v>268</v>
      </c>
      <c r="K2" s="110" t="s">
        <v>269</v>
      </c>
    </row>
    <row r="3" spans="1:11" ht="61.5" customHeight="1" x14ac:dyDescent="0.25">
      <c r="A3" s="116">
        <v>1</v>
      </c>
      <c r="B3" s="117" t="s">
        <v>270</v>
      </c>
      <c r="C3" s="116" t="s">
        <v>271</v>
      </c>
      <c r="D3" s="116" t="s">
        <v>272</v>
      </c>
      <c r="E3" s="116" t="s">
        <v>273</v>
      </c>
      <c r="F3" s="116" t="s">
        <v>274</v>
      </c>
      <c r="G3" s="118" t="s">
        <v>275</v>
      </c>
      <c r="H3" s="112">
        <v>0</v>
      </c>
      <c r="I3" s="112">
        <v>1</v>
      </c>
      <c r="J3" s="111">
        <v>4381246.5577861797</v>
      </c>
      <c r="K3" s="112">
        <v>100094.24221382401</v>
      </c>
    </row>
    <row r="4" spans="1:11" ht="30" x14ac:dyDescent="0.25">
      <c r="A4" s="116">
        <v>2</v>
      </c>
      <c r="B4" s="117" t="s">
        <v>276</v>
      </c>
      <c r="C4" s="116" t="s">
        <v>277</v>
      </c>
      <c r="D4" s="116" t="s">
        <v>278</v>
      </c>
      <c r="E4" s="116" t="s">
        <v>279</v>
      </c>
      <c r="F4" s="116" t="s">
        <v>280</v>
      </c>
      <c r="G4" s="118" t="s">
        <v>275</v>
      </c>
      <c r="H4" s="113">
        <v>0.12</v>
      </c>
      <c r="I4" s="112">
        <v>1</v>
      </c>
      <c r="J4" s="111">
        <v>620172.40499999991</v>
      </c>
      <c r="K4" s="112">
        <v>68908.044999999998</v>
      </c>
    </row>
    <row r="5" spans="1:11" x14ac:dyDescent="0.25">
      <c r="I5" s="114" t="s">
        <v>64</v>
      </c>
      <c r="J5" s="115">
        <f>SUM(J3:J4)</f>
        <v>5001418.96278618</v>
      </c>
    </row>
  </sheetData>
  <mergeCells count="1">
    <mergeCell ref="A1:K1"/>
  </mergeCells>
  <pageMargins left="0.7" right="0.7" top="0.75" bottom="0.75" header="0.3" footer="0.3"/>
  <pageSetup paperSize="9" scale="6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C14" sqref="C14"/>
    </sheetView>
  </sheetViews>
  <sheetFormatPr defaultRowHeight="15" x14ac:dyDescent="0.25"/>
  <cols>
    <col min="3" max="3" width="18.140625" customWidth="1"/>
    <col min="4" max="4" width="20.85546875" customWidth="1"/>
    <col min="5" max="6" width="23.28515625" customWidth="1"/>
    <col min="7" max="7" width="20.5703125" customWidth="1"/>
    <col min="8" max="8" width="24.7109375" customWidth="1"/>
    <col min="9" max="9" width="14" customWidth="1"/>
    <col min="10" max="10" width="18.28515625" customWidth="1"/>
    <col min="11" max="11" width="19.5703125" customWidth="1"/>
  </cols>
  <sheetData>
    <row r="1" spans="1:11" ht="21" x14ac:dyDescent="0.35">
      <c r="A1" s="169" t="s">
        <v>291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1" ht="47.25" x14ac:dyDescent="0.25">
      <c r="A2" s="119" t="s">
        <v>86</v>
      </c>
      <c r="B2" s="120" t="s">
        <v>242</v>
      </c>
      <c r="C2" s="120" t="s">
        <v>96</v>
      </c>
      <c r="D2" s="120" t="s">
        <v>204</v>
      </c>
      <c r="E2" s="120" t="s">
        <v>206</v>
      </c>
      <c r="F2" s="120" t="s">
        <v>207</v>
      </c>
      <c r="G2" s="121" t="s">
        <v>299</v>
      </c>
      <c r="H2" s="121" t="s">
        <v>300</v>
      </c>
      <c r="I2" s="121" t="s">
        <v>178</v>
      </c>
      <c r="J2" s="120" t="s">
        <v>208</v>
      </c>
      <c r="K2" s="120" t="s">
        <v>209</v>
      </c>
    </row>
    <row r="3" spans="1:11" ht="31.5" x14ac:dyDescent="0.25">
      <c r="A3" s="95">
        <v>1</v>
      </c>
      <c r="B3" s="96" t="s">
        <v>292</v>
      </c>
      <c r="C3" s="96" t="s">
        <v>293</v>
      </c>
      <c r="D3" s="148">
        <v>710360246</v>
      </c>
      <c r="E3" s="96" t="s">
        <v>56</v>
      </c>
      <c r="F3" s="96" t="s">
        <v>57</v>
      </c>
      <c r="G3" s="98">
        <v>0.42</v>
      </c>
      <c r="H3" s="149" t="s">
        <v>298</v>
      </c>
      <c r="I3" s="94">
        <v>2</v>
      </c>
      <c r="J3" s="99">
        <v>2500000</v>
      </c>
      <c r="K3" s="100">
        <v>0</v>
      </c>
    </row>
    <row r="4" spans="1:11" ht="31.5" x14ac:dyDescent="0.25">
      <c r="A4" s="101">
        <v>2</v>
      </c>
      <c r="B4" s="96" t="s">
        <v>292</v>
      </c>
      <c r="C4" s="96" t="s">
        <v>296</v>
      </c>
      <c r="D4" s="148" t="s">
        <v>294</v>
      </c>
      <c r="E4" s="96" t="s">
        <v>262</v>
      </c>
      <c r="F4" s="96" t="s">
        <v>77</v>
      </c>
      <c r="G4" s="103">
        <v>0.39</v>
      </c>
      <c r="H4" s="149" t="s">
        <v>298</v>
      </c>
      <c r="I4" s="94">
        <v>2</v>
      </c>
      <c r="J4" s="99">
        <v>842000</v>
      </c>
      <c r="K4" s="100">
        <v>0</v>
      </c>
    </row>
    <row r="5" spans="1:11" ht="47.25" x14ac:dyDescent="0.25">
      <c r="A5" s="101">
        <v>3</v>
      </c>
      <c r="B5" s="96" t="s">
        <v>292</v>
      </c>
      <c r="C5" s="96" t="s">
        <v>297</v>
      </c>
      <c r="D5" s="148" t="s">
        <v>295</v>
      </c>
      <c r="E5" s="96" t="s">
        <v>262</v>
      </c>
      <c r="F5" s="96" t="s">
        <v>57</v>
      </c>
      <c r="G5" s="103">
        <v>0.20100000000000001</v>
      </c>
      <c r="H5" s="149" t="s">
        <v>298</v>
      </c>
      <c r="I5" s="145">
        <v>2</v>
      </c>
      <c r="J5" s="146">
        <v>1976721.01</v>
      </c>
      <c r="K5" s="100">
        <v>0</v>
      </c>
    </row>
    <row r="6" spans="1:11" x14ac:dyDescent="0.25">
      <c r="I6" s="143" t="s">
        <v>64</v>
      </c>
      <c r="J6" s="147">
        <f>SUM(J3:J5)</f>
        <v>5318721.01</v>
      </c>
    </row>
  </sheetData>
  <mergeCells count="1">
    <mergeCell ref="A1:K1"/>
  </mergeCell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Allegato A</vt:lpstr>
      <vt:lpstr>Allegato B</vt:lpstr>
      <vt:lpstr>Allegato C</vt:lpstr>
      <vt:lpstr>Allegato D</vt:lpstr>
      <vt:lpstr>Allegato E</vt:lpstr>
      <vt:lpstr>Allegato F</vt:lpstr>
      <vt:lpstr>Allegato G</vt:lpstr>
      <vt:lpstr>Allegato H</vt:lpstr>
      <vt:lpstr>Allegato I</vt:lpstr>
      <vt:lpstr>Allegato L</vt:lpstr>
      <vt:lpstr>Allegato M</vt:lpstr>
      <vt:lpstr>Foglio2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Naccarati Giuseppe</dc:creator>
  <cp:lastModifiedBy>Administrator</cp:lastModifiedBy>
  <cp:lastPrinted>2019-05-07T16:05:56Z</cp:lastPrinted>
  <dcterms:created xsi:type="dcterms:W3CDTF">2018-11-07T15:08:04Z</dcterms:created>
  <dcterms:modified xsi:type="dcterms:W3CDTF">2019-05-07T16:05:59Z</dcterms:modified>
</cp:coreProperties>
</file>